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455" windowWidth="20385" windowHeight="3720"/>
  </bookViews>
  <sheets>
    <sheet name="ERC Calculator 2021 Q1" sheetId="1" r:id="rId1"/>
    <sheet name="2021 Q2" sheetId="8" r:id="rId2"/>
    <sheet name="2021 Q3" sheetId="7" r:id="rId3"/>
    <sheet name="2021 Q4 - Only Startups" sheetId="6" r:id="rId4"/>
  </sheets>
  <calcPr calcId="124519"/>
</workbook>
</file>

<file path=xl/calcChain.xml><?xml version="1.0" encoding="utf-8"?>
<calcChain xmlns="http://schemas.openxmlformats.org/spreadsheetml/2006/main">
  <c r="H16" i="7"/>
  <c r="H17" s="1"/>
  <c r="H10"/>
  <c r="H11" s="1"/>
  <c r="D14"/>
  <c r="D15" s="1"/>
  <c r="H20" i="8"/>
  <c r="H21" s="1"/>
  <c r="D20"/>
  <c r="D21" s="1"/>
  <c r="D14"/>
  <c r="D15" s="1"/>
  <c r="H16" i="1"/>
  <c r="H17" s="1"/>
  <c r="H10"/>
  <c r="H11" s="1"/>
  <c r="D16"/>
  <c r="D17" s="1"/>
  <c r="H15" i="8"/>
  <c r="H9" i="6"/>
  <c r="E35" i="8"/>
  <c r="D35"/>
  <c r="F34"/>
  <c r="G34" s="1"/>
  <c r="H34" s="1"/>
  <c r="F33"/>
  <c r="G33" s="1"/>
  <c r="H33" s="1"/>
  <c r="G32"/>
  <c r="H32" s="1"/>
  <c r="F32"/>
  <c r="F31"/>
  <c r="G31" s="1"/>
  <c r="H31" s="1"/>
  <c r="G30"/>
  <c r="H30" s="1"/>
  <c r="F30"/>
  <c r="F29"/>
  <c r="G29" s="1"/>
  <c r="H29" s="1"/>
  <c r="F28"/>
  <c r="G28" s="1"/>
  <c r="H28" s="1"/>
  <c r="F27"/>
  <c r="G27" s="1"/>
  <c r="H27" s="1"/>
  <c r="F26"/>
  <c r="G26" s="1"/>
  <c r="H26" s="1"/>
  <c r="G25"/>
  <c r="H25" s="1"/>
  <c r="F25"/>
  <c r="H14"/>
  <c r="D9"/>
  <c r="E32" i="7"/>
  <c r="D32"/>
  <c r="F31"/>
  <c r="G31" s="1"/>
  <c r="H31" s="1"/>
  <c r="F30"/>
  <c r="G30" s="1"/>
  <c r="H30" s="1"/>
  <c r="G29"/>
  <c r="H29" s="1"/>
  <c r="F29"/>
  <c r="F28"/>
  <c r="G28" s="1"/>
  <c r="H28" s="1"/>
  <c r="F27"/>
  <c r="G27" s="1"/>
  <c r="H27" s="1"/>
  <c r="F26"/>
  <c r="G26" s="1"/>
  <c r="H26" s="1"/>
  <c r="F25"/>
  <c r="G25" s="1"/>
  <c r="H25" s="1"/>
  <c r="F24"/>
  <c r="G24" s="1"/>
  <c r="H24" s="1"/>
  <c r="F23"/>
  <c r="G23" s="1"/>
  <c r="H23" s="1"/>
  <c r="F22"/>
  <c r="D9"/>
  <c r="E23" i="6"/>
  <c r="D23"/>
  <c r="F22"/>
  <c r="G22" s="1"/>
  <c r="H22" s="1"/>
  <c r="F21"/>
  <c r="G21" s="1"/>
  <c r="H21" s="1"/>
  <c r="G20"/>
  <c r="H20" s="1"/>
  <c r="F20"/>
  <c r="F19"/>
  <c r="G19" s="1"/>
  <c r="H19" s="1"/>
  <c r="F18"/>
  <c r="G18" s="1"/>
  <c r="H18" s="1"/>
  <c r="F17"/>
  <c r="G17" s="1"/>
  <c r="H17" s="1"/>
  <c r="F16"/>
  <c r="G16" s="1"/>
  <c r="H16" s="1"/>
  <c r="F15"/>
  <c r="G15" s="1"/>
  <c r="H15" s="1"/>
  <c r="F14"/>
  <c r="G14" s="1"/>
  <c r="H14" s="1"/>
  <c r="F13"/>
  <c r="D9"/>
  <c r="H30" i="1"/>
  <c r="H29"/>
  <c r="H28"/>
  <c r="H27"/>
  <c r="H26"/>
  <c r="H25"/>
  <c r="H24"/>
  <c r="H23"/>
  <c r="H22"/>
  <c r="H21"/>
  <c r="G22"/>
  <c r="G23"/>
  <c r="G24"/>
  <c r="G25"/>
  <c r="G26"/>
  <c r="G27"/>
  <c r="G28"/>
  <c r="G29"/>
  <c r="G30"/>
  <c r="G21"/>
  <c r="E31"/>
  <c r="D31"/>
  <c r="F31"/>
  <c r="F30"/>
  <c r="F29"/>
  <c r="F28"/>
  <c r="F27"/>
  <c r="F26"/>
  <c r="F25"/>
  <c r="F24"/>
  <c r="F23"/>
  <c r="F22"/>
  <c r="F21"/>
  <c r="D9"/>
  <c r="F23" i="6" l="1"/>
  <c r="F35" i="8"/>
  <c r="H35"/>
  <c r="G35"/>
  <c r="F32" i="7"/>
  <c r="G22"/>
  <c r="G13" i="6"/>
  <c r="H31" i="1"/>
  <c r="G31"/>
  <c r="G32" i="7" l="1"/>
  <c r="H22"/>
  <c r="H32" s="1"/>
  <c r="H13" i="6"/>
  <c r="H23" s="1"/>
  <c r="G23"/>
</calcChain>
</file>

<file path=xl/sharedStrings.xml><?xml version="1.0" encoding="utf-8"?>
<sst xmlns="http://schemas.openxmlformats.org/spreadsheetml/2006/main" count="136" uniqueCount="56">
  <si>
    <t>www.MSOfficeGeek.com</t>
  </si>
  <si>
    <t>Employee Retention Credit Calculator</t>
  </si>
  <si>
    <t>(Excel, OpenOffice, &amp; Google Sheet)</t>
  </si>
  <si>
    <t>Did you experience a government ordered full or partial shutdown?</t>
  </si>
  <si>
    <t>Qualified?</t>
  </si>
  <si>
    <t>Shutdown</t>
  </si>
  <si>
    <t>2021 Q1 Gross Receipts</t>
  </si>
  <si>
    <t>Decline in Gross Receipts (for businesses with gross receipts in 2019)</t>
  </si>
  <si>
    <t>2019 Q1 Gross Receipts</t>
  </si>
  <si>
    <t>% Decline in Gross Receipts</t>
  </si>
  <si>
    <t>Decline in Gross Receipts (for businesses without gross receipts prior to January 1, 2019)</t>
  </si>
  <si>
    <t>Decline in gross receipts</t>
  </si>
  <si>
    <t>2020 Q1 Gross Receipts</t>
  </si>
  <si>
    <t>2020 Q4 gross receipts</t>
  </si>
  <si>
    <t>2019 Q4 gross receipts</t>
  </si>
  <si>
    <t>Decline in Gross Receipts (Alternate Period; only relevant to businesses that were established prior to October 1, 2019)</t>
  </si>
  <si>
    <t>Employee name</t>
  </si>
  <si>
    <t>Wages</t>
  </si>
  <si>
    <t>Health Plan Expenses</t>
  </si>
  <si>
    <t>Total</t>
  </si>
  <si>
    <t>ERC Qualified Wages</t>
  </si>
  <si>
    <t>ERC Credit</t>
  </si>
  <si>
    <t>Yes</t>
  </si>
  <si>
    <t>ERC Eligibility Check For Financial Year 2021 - Quarter 1</t>
  </si>
  <si>
    <t>Totals</t>
  </si>
  <si>
    <t>Employee 1</t>
  </si>
  <si>
    <t>Employee 2</t>
  </si>
  <si>
    <t>Employee 3</t>
  </si>
  <si>
    <t>2021 Q2 Gross Receipts</t>
  </si>
  <si>
    <t>2019 Q2 Gross Receipts</t>
  </si>
  <si>
    <t>Decline in Gross Receipts (for businesses without gross receipts prior to June 1, 2019)</t>
  </si>
  <si>
    <t>2020 Q2 Gross Receipts</t>
  </si>
  <si>
    <t>Decline in Gross Receipts (Alternate Period)</t>
  </si>
  <si>
    <t>No</t>
  </si>
  <si>
    <t>Severely Financially Distressed Employer?</t>
  </si>
  <si>
    <t>2021 Q3 Gross Receipts</t>
  </si>
  <si>
    <t>2019 Q3 Gross Receipts</t>
  </si>
  <si>
    <t xml:space="preserve">Decline in Gross Receipts </t>
  </si>
  <si>
    <t>% Decline in gross receipts</t>
  </si>
  <si>
    <t>ERC Eligibility Check For Financial Year 2021 - Quarter 2</t>
  </si>
  <si>
    <t>2019 Q1 gross receipts</t>
  </si>
  <si>
    <t>Decline in Gross Receipts (Alternate period for businesses without gross receipts prior to January 1, 2019)</t>
  </si>
  <si>
    <t>ERC Eligibility Check For Financial Year 2021 - Quarter 3</t>
  </si>
  <si>
    <t>Decline in Gross Receipts</t>
  </si>
  <si>
    <t>Decline in Gross Receipts (for businesses without gross receipts in 2019)</t>
  </si>
  <si>
    <t>Employee 4</t>
  </si>
  <si>
    <t>2020 Q3 Gross Receipts</t>
  </si>
  <si>
    <t>2020 Q2 gross receipts</t>
  </si>
  <si>
    <t>2019 Q2 gross receipts</t>
  </si>
  <si>
    <t>Was your business operational prior to February 15, 2021?</t>
  </si>
  <si>
    <t>Were your gross receipts under $1M?</t>
  </si>
  <si>
    <t>Date of Operation</t>
  </si>
  <si>
    <t>Gross Receipts</t>
  </si>
  <si>
    <t>Employee Retention Credit (ERC) Calculator</t>
  </si>
  <si>
    <t>2021 Q1 gross receipts</t>
  </si>
  <si>
    <t>ERC Eligibility Check For Financial Year 2021 - Quarter 4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</si>
</sst>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5"/>
      <color rgb="FFFF3300"/>
      <name val="Arial"/>
      <family val="2"/>
    </font>
    <font>
      <b/>
      <sz val="20"/>
      <color rgb="FFFF3300"/>
      <name val="Arial"/>
      <family val="2"/>
    </font>
    <font>
      <b/>
      <sz val="11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 style="thin">
        <color rgb="FFFF3300"/>
      </left>
      <right style="thin">
        <color rgb="FFFF3300"/>
      </right>
      <top/>
      <bottom style="thin">
        <color rgb="FFFF3300"/>
      </bottom>
      <diagonal/>
    </border>
    <border>
      <left/>
      <right/>
      <top style="thin">
        <color rgb="FFFF3300"/>
      </top>
      <bottom/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/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/>
      <diagonal/>
    </border>
    <border>
      <left/>
      <right style="thin">
        <color rgb="FFFF3300"/>
      </right>
      <top style="thin">
        <color rgb="FFFF3300"/>
      </top>
      <bottom/>
      <diagonal/>
    </border>
    <border>
      <left style="thin">
        <color rgb="FFFF3300"/>
      </left>
      <right/>
      <top/>
      <bottom/>
      <diagonal/>
    </border>
    <border>
      <left/>
      <right style="thin">
        <color rgb="FFFF33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</xdr:row>
      <xdr:rowOff>38100</xdr:rowOff>
    </xdr:from>
    <xdr:to>
      <xdr:col>1</xdr:col>
      <xdr:colOff>922868</xdr:colOff>
      <xdr:row>3</xdr:row>
      <xdr:rowOff>304800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247650"/>
          <a:ext cx="846667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894292</xdr:colOff>
      <xdr:row>3</xdr:row>
      <xdr:rowOff>304800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47650"/>
          <a:ext cx="846667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1</xdr:col>
      <xdr:colOff>865717</xdr:colOff>
      <xdr:row>3</xdr:row>
      <xdr:rowOff>304800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7650"/>
          <a:ext cx="846667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1</xdr:col>
      <xdr:colOff>894292</xdr:colOff>
      <xdr:row>3</xdr:row>
      <xdr:rowOff>295275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38125"/>
          <a:ext cx="846667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>
      <selection activeCell="D8" sqref="D8"/>
    </sheetView>
  </sheetViews>
  <sheetFormatPr defaultRowHeight="14.25"/>
  <cols>
    <col min="1" max="1" width="3.140625" style="1" customWidth="1"/>
    <col min="2" max="2" width="14.7109375" style="1" customWidth="1"/>
    <col min="3" max="3" width="28" style="1" customWidth="1"/>
    <col min="4" max="4" width="19.42578125" style="1" customWidth="1"/>
    <col min="5" max="5" width="15.28515625" style="1" customWidth="1"/>
    <col min="6" max="6" width="14.7109375" style="1" customWidth="1"/>
    <col min="7" max="7" width="28" style="1" customWidth="1"/>
    <col min="8" max="8" width="19.42578125" style="1" customWidth="1"/>
    <col min="9" max="9" width="3.140625" style="1" customWidth="1"/>
    <col min="10" max="11" width="14.28515625" style="1" customWidth="1"/>
    <col min="12" max="16384" width="9.140625" style="1"/>
  </cols>
  <sheetData>
    <row r="1" spans="1:11" ht="16.5" customHeight="1">
      <c r="A1" s="4"/>
      <c r="B1" s="4"/>
      <c r="C1" s="4"/>
      <c r="D1" s="4"/>
      <c r="E1" s="4"/>
      <c r="F1" s="4"/>
      <c r="G1" s="4"/>
      <c r="H1" s="4"/>
      <c r="I1" s="4"/>
    </row>
    <row r="2" spans="1:11" ht="30.75">
      <c r="A2" s="4"/>
      <c r="B2" s="27"/>
      <c r="C2" s="35" t="s">
        <v>0</v>
      </c>
      <c r="D2" s="35"/>
      <c r="E2" s="35"/>
      <c r="F2" s="35"/>
      <c r="G2" s="35"/>
      <c r="H2" s="35"/>
      <c r="I2" s="5"/>
      <c r="J2" s="3"/>
      <c r="K2" s="3"/>
    </row>
    <row r="3" spans="1:11" ht="26.25">
      <c r="A3" s="4"/>
      <c r="B3" s="27"/>
      <c r="C3" s="36" t="s">
        <v>53</v>
      </c>
      <c r="D3" s="36"/>
      <c r="E3" s="36"/>
      <c r="F3" s="36"/>
      <c r="G3" s="36"/>
      <c r="H3" s="36"/>
      <c r="I3" s="6"/>
      <c r="J3" s="2"/>
      <c r="K3" s="2"/>
    </row>
    <row r="4" spans="1:11" ht="26.25">
      <c r="A4" s="4"/>
      <c r="B4" s="27"/>
      <c r="C4" s="36" t="s">
        <v>2</v>
      </c>
      <c r="D4" s="36"/>
      <c r="E4" s="36"/>
      <c r="F4" s="36"/>
      <c r="G4" s="36"/>
      <c r="H4" s="36"/>
      <c r="I4" s="6"/>
      <c r="J4" s="2"/>
      <c r="K4" s="2"/>
    </row>
    <row r="5" spans="1:11" ht="16.5" customHeight="1">
      <c r="A5" s="4"/>
      <c r="B5" s="4"/>
      <c r="C5" s="4"/>
      <c r="D5" s="4"/>
      <c r="E5" s="4"/>
      <c r="F5" s="4"/>
      <c r="G5" s="4"/>
      <c r="H5" s="4"/>
      <c r="I5" s="4"/>
    </row>
    <row r="6" spans="1:11" ht="33" customHeight="1">
      <c r="A6" s="4"/>
      <c r="B6" s="31" t="s">
        <v>23</v>
      </c>
      <c r="C6" s="31"/>
      <c r="D6" s="31"/>
      <c r="E6" s="31"/>
      <c r="F6" s="31"/>
      <c r="G6" s="31"/>
      <c r="H6" s="31"/>
      <c r="I6" s="4"/>
    </row>
    <row r="7" spans="1:11" ht="33" customHeight="1">
      <c r="A7" s="4"/>
      <c r="B7" s="28" t="s">
        <v>5</v>
      </c>
      <c r="C7" s="28"/>
      <c r="D7" s="28"/>
      <c r="E7" s="32"/>
      <c r="F7" s="28" t="s">
        <v>10</v>
      </c>
      <c r="G7" s="28"/>
      <c r="H7" s="28"/>
      <c r="I7" s="4"/>
    </row>
    <row r="8" spans="1:11" ht="34.5" customHeight="1">
      <c r="A8" s="4"/>
      <c r="B8" s="26" t="s">
        <v>3</v>
      </c>
      <c r="C8" s="26"/>
      <c r="D8" s="13" t="s">
        <v>22</v>
      </c>
      <c r="E8" s="32"/>
      <c r="F8" s="26" t="s">
        <v>6</v>
      </c>
      <c r="G8" s="26"/>
      <c r="H8" s="7">
        <v>90000</v>
      </c>
      <c r="I8" s="4"/>
    </row>
    <row r="9" spans="1:11" ht="16.5" customHeight="1">
      <c r="A9" s="4"/>
      <c r="B9" s="26" t="s">
        <v>4</v>
      </c>
      <c r="C9" s="26"/>
      <c r="D9" s="13" t="str">
        <f>IF(D8="Yes","Yes","No")</f>
        <v>Yes</v>
      </c>
      <c r="E9" s="32"/>
      <c r="F9" s="26" t="s">
        <v>12</v>
      </c>
      <c r="G9" s="26"/>
      <c r="H9" s="7">
        <v>135000</v>
      </c>
      <c r="I9" s="4"/>
    </row>
    <row r="10" spans="1:11" ht="16.5" customHeight="1">
      <c r="A10" s="4"/>
      <c r="B10" s="20"/>
      <c r="C10" s="8"/>
      <c r="D10" s="8"/>
      <c r="E10" s="32"/>
      <c r="F10" s="26" t="s">
        <v>9</v>
      </c>
      <c r="G10" s="26"/>
      <c r="H10" s="10">
        <f>(1-(H8/H9))</f>
        <v>0.33333333333333337</v>
      </c>
      <c r="I10" s="4"/>
    </row>
    <row r="11" spans="1:11" ht="16.5" customHeight="1">
      <c r="A11" s="4"/>
      <c r="B11" s="22"/>
      <c r="C11" s="9"/>
      <c r="D11" s="9"/>
      <c r="E11" s="32"/>
      <c r="F11" s="26" t="s">
        <v>4</v>
      </c>
      <c r="G11" s="26"/>
      <c r="H11" s="13" t="str">
        <f>IF(H10&gt;20%,"Yes","No")</f>
        <v>Yes</v>
      </c>
      <c r="I11" s="4"/>
    </row>
    <row r="12" spans="1:11" ht="16.5" customHeight="1">
      <c r="A12" s="4"/>
      <c r="B12" s="22"/>
      <c r="C12" s="9"/>
      <c r="D12" s="9"/>
      <c r="E12" s="32"/>
      <c r="F12" s="9"/>
      <c r="G12" s="9"/>
      <c r="H12" s="23"/>
      <c r="I12" s="4"/>
    </row>
    <row r="13" spans="1:11" ht="33" customHeight="1">
      <c r="A13" s="4"/>
      <c r="B13" s="37" t="s">
        <v>7</v>
      </c>
      <c r="C13" s="38"/>
      <c r="D13" s="39"/>
      <c r="E13" s="32"/>
      <c r="F13" s="34" t="s">
        <v>15</v>
      </c>
      <c r="G13" s="34"/>
      <c r="H13" s="34"/>
      <c r="I13" s="4"/>
    </row>
    <row r="14" spans="1:11" ht="16.5" customHeight="1">
      <c r="A14" s="4"/>
      <c r="B14" s="40" t="s">
        <v>6</v>
      </c>
      <c r="C14" s="41"/>
      <c r="D14" s="7">
        <v>70000</v>
      </c>
      <c r="E14" s="32"/>
      <c r="F14" s="26" t="s">
        <v>13</v>
      </c>
      <c r="G14" s="26"/>
      <c r="H14" s="7">
        <v>80000</v>
      </c>
      <c r="I14" s="4"/>
    </row>
    <row r="15" spans="1:11" ht="16.5" customHeight="1">
      <c r="A15" s="4"/>
      <c r="B15" s="40" t="s">
        <v>8</v>
      </c>
      <c r="C15" s="41"/>
      <c r="D15" s="7">
        <v>100000</v>
      </c>
      <c r="E15" s="32"/>
      <c r="F15" s="26" t="s">
        <v>14</v>
      </c>
      <c r="G15" s="26"/>
      <c r="H15" s="7">
        <v>155000</v>
      </c>
      <c r="I15" s="4"/>
    </row>
    <row r="16" spans="1:11" ht="16.5" customHeight="1">
      <c r="A16" s="4"/>
      <c r="B16" s="26" t="s">
        <v>9</v>
      </c>
      <c r="C16" s="26"/>
      <c r="D16" s="10">
        <f>(1-(D14/D15))</f>
        <v>0.30000000000000004</v>
      </c>
      <c r="E16" s="32"/>
      <c r="F16" s="26" t="s">
        <v>11</v>
      </c>
      <c r="G16" s="26"/>
      <c r="H16" s="10">
        <f>(1-(H14/H15))</f>
        <v>0.4838709677419355</v>
      </c>
      <c r="I16" s="4"/>
    </row>
    <row r="17" spans="1:9" ht="16.5" customHeight="1">
      <c r="A17" s="4"/>
      <c r="B17" s="26" t="s">
        <v>4</v>
      </c>
      <c r="C17" s="26"/>
      <c r="D17" s="13" t="str">
        <f>IF(D16&gt;20%,"Yes","No")</f>
        <v>Yes</v>
      </c>
      <c r="E17" s="32"/>
      <c r="F17" s="26" t="s">
        <v>4</v>
      </c>
      <c r="G17" s="26"/>
      <c r="H17" s="13" t="str">
        <f>IF(H16&gt;20%,"Yes","No")</f>
        <v>Yes</v>
      </c>
      <c r="I17" s="4"/>
    </row>
    <row r="18" spans="1:9" ht="16.5" customHeight="1">
      <c r="A18" s="4"/>
      <c r="B18" s="22"/>
      <c r="C18" s="9"/>
      <c r="D18" s="9"/>
      <c r="E18" s="9"/>
      <c r="F18" s="9"/>
      <c r="G18" s="9"/>
      <c r="H18" s="23"/>
      <c r="I18" s="4"/>
    </row>
    <row r="19" spans="1:9" ht="19.5">
      <c r="A19" s="4"/>
      <c r="B19" s="31" t="s">
        <v>1</v>
      </c>
      <c r="C19" s="31"/>
      <c r="D19" s="31"/>
      <c r="E19" s="31"/>
      <c r="F19" s="31"/>
      <c r="G19" s="31"/>
      <c r="H19" s="31"/>
      <c r="I19" s="4"/>
    </row>
    <row r="20" spans="1:9" ht="33">
      <c r="A20" s="4"/>
      <c r="B20" s="33" t="s">
        <v>16</v>
      </c>
      <c r="C20" s="33"/>
      <c r="D20" s="14" t="s">
        <v>17</v>
      </c>
      <c r="E20" s="11" t="s">
        <v>18</v>
      </c>
      <c r="F20" s="14" t="s">
        <v>19</v>
      </c>
      <c r="G20" s="11" t="s">
        <v>20</v>
      </c>
      <c r="H20" s="11" t="s">
        <v>21</v>
      </c>
      <c r="I20" s="4"/>
    </row>
    <row r="21" spans="1:9" ht="16.5" customHeight="1">
      <c r="A21" s="4"/>
      <c r="B21" s="27" t="s">
        <v>25</v>
      </c>
      <c r="C21" s="27"/>
      <c r="D21" s="7">
        <v>30000</v>
      </c>
      <c r="E21" s="7">
        <v>5000</v>
      </c>
      <c r="F21" s="12">
        <f>SUM(D21:E21)</f>
        <v>35000</v>
      </c>
      <c r="G21" s="12">
        <f>IF(F21&lt;10000,F21,10000)</f>
        <v>10000</v>
      </c>
      <c r="H21" s="12">
        <f>G21*0.7</f>
        <v>7000</v>
      </c>
      <c r="I21" s="4"/>
    </row>
    <row r="22" spans="1:9" ht="16.5" customHeight="1">
      <c r="A22" s="4"/>
      <c r="B22" s="27" t="s">
        <v>26</v>
      </c>
      <c r="C22" s="27"/>
      <c r="D22" s="7">
        <v>8000</v>
      </c>
      <c r="E22" s="7">
        <v>2000</v>
      </c>
      <c r="F22" s="12">
        <f t="shared" ref="F22:F30" si="0">SUM(D22:E22)</f>
        <v>10000</v>
      </c>
      <c r="G22" s="12">
        <f t="shared" ref="G22:G30" si="1">IF(F22&lt;10000,F22,10000)</f>
        <v>10000</v>
      </c>
      <c r="H22" s="12">
        <f t="shared" ref="H22:H30" si="2">G22*0.7</f>
        <v>7000</v>
      </c>
      <c r="I22" s="4"/>
    </row>
    <row r="23" spans="1:9" ht="16.5" customHeight="1">
      <c r="A23" s="4"/>
      <c r="B23" s="27" t="s">
        <v>27</v>
      </c>
      <c r="C23" s="27"/>
      <c r="D23" s="7">
        <v>12000</v>
      </c>
      <c r="E23" s="7">
        <v>3000</v>
      </c>
      <c r="F23" s="12">
        <f t="shared" si="0"/>
        <v>15000</v>
      </c>
      <c r="G23" s="12">
        <f t="shared" si="1"/>
        <v>10000</v>
      </c>
      <c r="H23" s="12">
        <f t="shared" si="2"/>
        <v>7000</v>
      </c>
      <c r="I23" s="4"/>
    </row>
    <row r="24" spans="1:9" ht="16.5" customHeight="1">
      <c r="A24" s="4"/>
      <c r="B24" s="27"/>
      <c r="C24" s="27"/>
      <c r="D24" s="7"/>
      <c r="E24" s="7"/>
      <c r="F24" s="12">
        <f t="shared" si="0"/>
        <v>0</v>
      </c>
      <c r="G24" s="12">
        <f t="shared" si="1"/>
        <v>0</v>
      </c>
      <c r="H24" s="12">
        <f t="shared" si="2"/>
        <v>0</v>
      </c>
      <c r="I24" s="4"/>
    </row>
    <row r="25" spans="1:9" ht="16.5" customHeight="1">
      <c r="A25" s="4"/>
      <c r="B25" s="27"/>
      <c r="C25" s="27"/>
      <c r="D25" s="7"/>
      <c r="E25" s="7"/>
      <c r="F25" s="12">
        <f t="shared" si="0"/>
        <v>0</v>
      </c>
      <c r="G25" s="12">
        <f t="shared" si="1"/>
        <v>0</v>
      </c>
      <c r="H25" s="12">
        <f t="shared" si="2"/>
        <v>0</v>
      </c>
      <c r="I25" s="4"/>
    </row>
    <row r="26" spans="1:9" ht="16.5" customHeight="1">
      <c r="A26" s="4"/>
      <c r="B26" s="27"/>
      <c r="C26" s="27"/>
      <c r="D26" s="7"/>
      <c r="E26" s="7"/>
      <c r="F26" s="12">
        <f t="shared" si="0"/>
        <v>0</v>
      </c>
      <c r="G26" s="12">
        <f t="shared" si="1"/>
        <v>0</v>
      </c>
      <c r="H26" s="12">
        <f t="shared" si="2"/>
        <v>0</v>
      </c>
      <c r="I26" s="4"/>
    </row>
    <row r="27" spans="1:9" ht="16.5" customHeight="1">
      <c r="A27" s="4"/>
      <c r="B27" s="27"/>
      <c r="C27" s="27"/>
      <c r="D27" s="7"/>
      <c r="E27" s="7"/>
      <c r="F27" s="12">
        <f t="shared" si="0"/>
        <v>0</v>
      </c>
      <c r="G27" s="12">
        <f t="shared" si="1"/>
        <v>0</v>
      </c>
      <c r="H27" s="12">
        <f t="shared" si="2"/>
        <v>0</v>
      </c>
      <c r="I27" s="4"/>
    </row>
    <row r="28" spans="1:9" ht="16.5" customHeight="1">
      <c r="A28" s="4"/>
      <c r="B28" s="27"/>
      <c r="C28" s="27"/>
      <c r="D28" s="7"/>
      <c r="E28" s="7"/>
      <c r="F28" s="12">
        <f t="shared" si="0"/>
        <v>0</v>
      </c>
      <c r="G28" s="12">
        <f t="shared" si="1"/>
        <v>0</v>
      </c>
      <c r="H28" s="12">
        <f t="shared" si="2"/>
        <v>0</v>
      </c>
      <c r="I28" s="4"/>
    </row>
    <row r="29" spans="1:9" ht="16.5" customHeight="1">
      <c r="A29" s="4"/>
      <c r="B29" s="27"/>
      <c r="C29" s="27"/>
      <c r="D29" s="7"/>
      <c r="E29" s="7"/>
      <c r="F29" s="12">
        <f t="shared" si="0"/>
        <v>0</v>
      </c>
      <c r="G29" s="12">
        <f t="shared" si="1"/>
        <v>0</v>
      </c>
      <c r="H29" s="12">
        <f t="shared" si="2"/>
        <v>0</v>
      </c>
      <c r="I29" s="4"/>
    </row>
    <row r="30" spans="1:9" ht="16.5" customHeight="1">
      <c r="A30" s="4"/>
      <c r="B30" s="27"/>
      <c r="C30" s="27"/>
      <c r="D30" s="7"/>
      <c r="E30" s="7"/>
      <c r="F30" s="12">
        <f t="shared" si="0"/>
        <v>0</v>
      </c>
      <c r="G30" s="12">
        <f t="shared" si="1"/>
        <v>0</v>
      </c>
      <c r="H30" s="12">
        <f t="shared" si="2"/>
        <v>0</v>
      </c>
      <c r="I30" s="4"/>
    </row>
    <row r="31" spans="1:9" ht="16.5" customHeight="1">
      <c r="A31" s="4"/>
      <c r="B31" s="29" t="s">
        <v>24</v>
      </c>
      <c r="C31" s="30"/>
      <c r="D31" s="12">
        <f>SUM(D21:D30)</f>
        <v>50000</v>
      </c>
      <c r="E31" s="12">
        <f>SUM(E21:E30)</f>
        <v>10000</v>
      </c>
      <c r="F31" s="12">
        <f>SUM(F21:F30)</f>
        <v>60000</v>
      </c>
      <c r="G31" s="12">
        <f>SUM(G21:G30)</f>
        <v>30000</v>
      </c>
      <c r="H31" s="12">
        <f>SUM(H21:H30)</f>
        <v>21000</v>
      </c>
      <c r="I31" s="4"/>
    </row>
    <row r="32" spans="1:9" ht="16.5" customHeight="1">
      <c r="A32" s="4"/>
      <c r="B32" s="4"/>
      <c r="C32" s="4"/>
      <c r="D32" s="4"/>
      <c r="E32" s="4"/>
      <c r="F32" s="4"/>
      <c r="G32" s="4"/>
      <c r="H32" s="4"/>
      <c r="I32" s="4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37">
    <mergeCell ref="B24:C24"/>
    <mergeCell ref="C2:H2"/>
    <mergeCell ref="C3:H3"/>
    <mergeCell ref="C4:H4"/>
    <mergeCell ref="F11:G11"/>
    <mergeCell ref="F10:G10"/>
    <mergeCell ref="F16:G16"/>
    <mergeCell ref="F15:G15"/>
    <mergeCell ref="F14:G14"/>
    <mergeCell ref="B13:D13"/>
    <mergeCell ref="B17:C17"/>
    <mergeCell ref="B16:C16"/>
    <mergeCell ref="B15:C15"/>
    <mergeCell ref="B14:C14"/>
    <mergeCell ref="B9:C9"/>
    <mergeCell ref="B8:C8"/>
    <mergeCell ref="B31:C31"/>
    <mergeCell ref="B19:H19"/>
    <mergeCell ref="B6:H6"/>
    <mergeCell ref="E7:E17"/>
    <mergeCell ref="B25:C25"/>
    <mergeCell ref="B26:C26"/>
    <mergeCell ref="B27:C27"/>
    <mergeCell ref="B28:C28"/>
    <mergeCell ref="B29:C29"/>
    <mergeCell ref="B30:C30"/>
    <mergeCell ref="B20:C20"/>
    <mergeCell ref="B21:C21"/>
    <mergeCell ref="B22:C22"/>
    <mergeCell ref="B23:C23"/>
    <mergeCell ref="F13:H13"/>
    <mergeCell ref="F17:G17"/>
    <mergeCell ref="F9:G9"/>
    <mergeCell ref="F8:G8"/>
    <mergeCell ref="B2:B4"/>
    <mergeCell ref="B7:D7"/>
    <mergeCell ref="F7:H7"/>
  </mergeCells>
  <dataValidations count="1">
    <dataValidation type="list" allowBlank="1" showInputMessage="1" showErrorMessage="1" sqref="D8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topLeftCell="A26" workbookViewId="0">
      <selection sqref="A1:I36"/>
    </sheetView>
  </sheetViews>
  <sheetFormatPr defaultRowHeight="14.25"/>
  <cols>
    <col min="1" max="1" width="3.140625" style="1" customWidth="1"/>
    <col min="2" max="2" width="13.85546875" style="1" customWidth="1"/>
    <col min="3" max="3" width="29.28515625" style="1" customWidth="1"/>
    <col min="4" max="4" width="19.42578125" style="1" customWidth="1"/>
    <col min="5" max="5" width="15.28515625" style="1" customWidth="1"/>
    <col min="6" max="6" width="14.7109375" style="1" customWidth="1"/>
    <col min="7" max="7" width="31.42578125" style="1" customWidth="1"/>
    <col min="8" max="8" width="19.42578125" style="1" customWidth="1"/>
    <col min="9" max="9" width="3.140625" style="1" customWidth="1"/>
    <col min="10" max="11" width="14.28515625" style="1" customWidth="1"/>
    <col min="12" max="16384" width="9.140625" style="1"/>
  </cols>
  <sheetData>
    <row r="1" spans="1:11" ht="16.5" customHeight="1">
      <c r="A1" s="4"/>
      <c r="B1" s="4"/>
      <c r="C1" s="4"/>
      <c r="D1" s="4"/>
      <c r="E1" s="4"/>
      <c r="F1" s="4"/>
      <c r="G1" s="4"/>
      <c r="H1" s="4"/>
      <c r="I1" s="4"/>
    </row>
    <row r="2" spans="1:11" ht="30.75">
      <c r="A2" s="4"/>
      <c r="B2" s="27"/>
      <c r="C2" s="35" t="s">
        <v>0</v>
      </c>
      <c r="D2" s="35"/>
      <c r="E2" s="35"/>
      <c r="F2" s="35"/>
      <c r="G2" s="35"/>
      <c r="H2" s="35"/>
      <c r="I2" s="5"/>
      <c r="J2" s="3"/>
      <c r="K2" s="3"/>
    </row>
    <row r="3" spans="1:11" ht="26.25">
      <c r="A3" s="4"/>
      <c r="B3" s="27"/>
      <c r="C3" s="36" t="s">
        <v>1</v>
      </c>
      <c r="D3" s="36"/>
      <c r="E3" s="36"/>
      <c r="F3" s="36"/>
      <c r="G3" s="36"/>
      <c r="H3" s="36"/>
      <c r="I3" s="6"/>
      <c r="J3" s="2"/>
      <c r="K3" s="2"/>
    </row>
    <row r="4" spans="1:11" ht="26.25">
      <c r="A4" s="4"/>
      <c r="B4" s="27"/>
      <c r="C4" s="36" t="s">
        <v>2</v>
      </c>
      <c r="D4" s="36"/>
      <c r="E4" s="36"/>
      <c r="F4" s="36"/>
      <c r="G4" s="36"/>
      <c r="H4" s="36"/>
      <c r="I4" s="6"/>
      <c r="J4" s="2"/>
      <c r="K4" s="2"/>
    </row>
    <row r="5" spans="1:11" ht="16.5" customHeight="1">
      <c r="A5" s="4"/>
      <c r="B5" s="4"/>
      <c r="C5" s="4"/>
      <c r="D5" s="4"/>
      <c r="E5" s="4"/>
      <c r="F5" s="4"/>
      <c r="G5" s="4"/>
      <c r="H5" s="4"/>
      <c r="I5" s="4"/>
    </row>
    <row r="6" spans="1:11" ht="33" customHeight="1">
      <c r="A6" s="4"/>
      <c r="B6" s="31" t="s">
        <v>39</v>
      </c>
      <c r="C6" s="31"/>
      <c r="D6" s="31"/>
      <c r="E6" s="31"/>
      <c r="F6" s="31"/>
      <c r="G6" s="31"/>
      <c r="H6" s="31"/>
      <c r="I6" s="4"/>
    </row>
    <row r="7" spans="1:11" ht="33" customHeight="1">
      <c r="A7" s="4"/>
      <c r="B7" s="28" t="s">
        <v>5</v>
      </c>
      <c r="C7" s="28"/>
      <c r="D7" s="28"/>
      <c r="E7" s="42"/>
      <c r="F7" s="8"/>
      <c r="G7" s="8"/>
      <c r="H7" s="21"/>
      <c r="I7" s="4"/>
    </row>
    <row r="8" spans="1:11" ht="34.5" customHeight="1">
      <c r="A8" s="4"/>
      <c r="B8" s="26" t="s">
        <v>3</v>
      </c>
      <c r="C8" s="26"/>
      <c r="D8" s="13" t="s">
        <v>22</v>
      </c>
      <c r="E8" s="42"/>
      <c r="F8" s="9"/>
      <c r="G8" s="9"/>
      <c r="H8" s="23"/>
      <c r="I8" s="4"/>
    </row>
    <row r="9" spans="1:11" ht="16.5" customHeight="1">
      <c r="A9" s="4"/>
      <c r="B9" s="26" t="s">
        <v>4</v>
      </c>
      <c r="C9" s="26"/>
      <c r="D9" s="13" t="str">
        <f>IF(D8="Yes","Yes","No")</f>
        <v>Yes</v>
      </c>
      <c r="E9" s="42"/>
      <c r="F9" s="9"/>
      <c r="G9" s="9"/>
      <c r="H9" s="23"/>
      <c r="I9" s="4"/>
    </row>
    <row r="10" spans="1:11" ht="16.5" customHeight="1">
      <c r="A10" s="4"/>
      <c r="B10" s="17"/>
      <c r="C10" s="15"/>
      <c r="D10" s="16"/>
      <c r="E10" s="42"/>
      <c r="F10" s="4"/>
      <c r="G10" s="4"/>
      <c r="H10" s="24"/>
      <c r="I10" s="4"/>
    </row>
    <row r="11" spans="1:11" ht="36" customHeight="1">
      <c r="A11" s="4"/>
      <c r="B11" s="34" t="s">
        <v>37</v>
      </c>
      <c r="C11" s="34"/>
      <c r="D11" s="34"/>
      <c r="E11" s="42"/>
      <c r="F11" s="34" t="s">
        <v>41</v>
      </c>
      <c r="G11" s="34"/>
      <c r="H11" s="34"/>
      <c r="I11" s="4"/>
    </row>
    <row r="12" spans="1:11" ht="16.5" customHeight="1">
      <c r="A12" s="4"/>
      <c r="B12" s="26" t="s">
        <v>28</v>
      </c>
      <c r="C12" s="26"/>
      <c r="D12" s="7">
        <v>79000</v>
      </c>
      <c r="E12" s="42"/>
      <c r="F12" s="26" t="s">
        <v>6</v>
      </c>
      <c r="G12" s="26"/>
      <c r="H12" s="7">
        <v>90000</v>
      </c>
      <c r="I12" s="4"/>
    </row>
    <row r="13" spans="1:11" ht="15">
      <c r="A13" s="4"/>
      <c r="B13" s="26" t="s">
        <v>29</v>
      </c>
      <c r="C13" s="26"/>
      <c r="D13" s="7">
        <v>100000</v>
      </c>
      <c r="E13" s="42"/>
      <c r="F13" s="26" t="s">
        <v>12</v>
      </c>
      <c r="G13" s="26"/>
      <c r="H13" s="7">
        <v>135000</v>
      </c>
      <c r="I13" s="4"/>
    </row>
    <row r="14" spans="1:11" ht="16.5" customHeight="1">
      <c r="A14" s="4"/>
      <c r="B14" s="26" t="s">
        <v>9</v>
      </c>
      <c r="C14" s="26"/>
      <c r="D14" s="10">
        <f>(1-(D12/D13))</f>
        <v>0.20999999999999996</v>
      </c>
      <c r="E14" s="42"/>
      <c r="F14" s="26" t="s">
        <v>9</v>
      </c>
      <c r="G14" s="26"/>
      <c r="H14" s="10">
        <f>IFERROR(1-(H12/H13),)</f>
        <v>0.33333333333333337</v>
      </c>
      <c r="I14" s="4"/>
    </row>
    <row r="15" spans="1:11" ht="15">
      <c r="A15" s="4"/>
      <c r="B15" s="26" t="s">
        <v>4</v>
      </c>
      <c r="C15" s="26"/>
      <c r="D15" s="13" t="str">
        <f>IF(D14&gt;20%,"Yes","No")</f>
        <v>Yes</v>
      </c>
      <c r="E15" s="42"/>
      <c r="F15" s="26" t="s">
        <v>4</v>
      </c>
      <c r="G15" s="26"/>
      <c r="H15" s="13" t="str">
        <f>IF(H14&gt;20%,"Yes","No")</f>
        <v>Yes</v>
      </c>
      <c r="I15" s="4"/>
    </row>
    <row r="16" spans="1:11" ht="16.5" customHeight="1">
      <c r="A16" s="4"/>
      <c r="B16" s="18"/>
      <c r="C16" s="4"/>
      <c r="D16" s="4"/>
      <c r="E16" s="42"/>
      <c r="F16" s="4"/>
      <c r="G16" s="4"/>
      <c r="H16" s="19"/>
      <c r="I16" s="4"/>
    </row>
    <row r="17" spans="1:9" ht="36.75" customHeight="1">
      <c r="A17" s="4"/>
      <c r="B17" s="34" t="s">
        <v>30</v>
      </c>
      <c r="C17" s="34"/>
      <c r="D17" s="34"/>
      <c r="E17" s="42"/>
      <c r="F17" s="34" t="s">
        <v>32</v>
      </c>
      <c r="G17" s="34"/>
      <c r="H17" s="34"/>
      <c r="I17" s="4"/>
    </row>
    <row r="18" spans="1:9" ht="16.5" customHeight="1">
      <c r="A18" s="4"/>
      <c r="B18" s="26" t="s">
        <v>28</v>
      </c>
      <c r="C18" s="26"/>
      <c r="D18" s="7">
        <v>90000</v>
      </c>
      <c r="E18" s="42"/>
      <c r="F18" s="26" t="s">
        <v>54</v>
      </c>
      <c r="G18" s="26"/>
      <c r="H18" s="7">
        <v>80000</v>
      </c>
      <c r="I18" s="4"/>
    </row>
    <row r="19" spans="1:9" ht="16.5" customHeight="1">
      <c r="A19" s="4"/>
      <c r="B19" s="26" t="s">
        <v>31</v>
      </c>
      <c r="C19" s="26"/>
      <c r="D19" s="7">
        <v>135000</v>
      </c>
      <c r="E19" s="42"/>
      <c r="F19" s="26" t="s">
        <v>40</v>
      </c>
      <c r="G19" s="26"/>
      <c r="H19" s="7">
        <v>155000</v>
      </c>
      <c r="I19" s="4"/>
    </row>
    <row r="20" spans="1:9" ht="16.5" customHeight="1">
      <c r="A20" s="4"/>
      <c r="B20" s="26" t="s">
        <v>9</v>
      </c>
      <c r="C20" s="26"/>
      <c r="D20" s="10">
        <f>(1-(D18/D19))</f>
        <v>0.33333333333333337</v>
      </c>
      <c r="E20" s="4"/>
      <c r="F20" s="26" t="s">
        <v>38</v>
      </c>
      <c r="G20" s="26"/>
      <c r="H20" s="10">
        <f>(1-(H18/H19))</f>
        <v>0.4838709677419355</v>
      </c>
      <c r="I20" s="4"/>
    </row>
    <row r="21" spans="1:9" ht="16.5" customHeight="1">
      <c r="A21" s="4"/>
      <c r="B21" s="26" t="s">
        <v>4</v>
      </c>
      <c r="C21" s="26"/>
      <c r="D21" s="13" t="str">
        <f>IF(D20&gt;20%,"Yes","No")</f>
        <v>Yes</v>
      </c>
      <c r="E21" s="4"/>
      <c r="F21" s="26" t="s">
        <v>4</v>
      </c>
      <c r="G21" s="26"/>
      <c r="H21" s="13" t="str">
        <f>IF(H20&gt;20%,"Yes","No")</f>
        <v>Yes</v>
      </c>
      <c r="I21" s="4"/>
    </row>
    <row r="22" spans="1:9" ht="16.5" customHeight="1">
      <c r="A22" s="4"/>
      <c r="B22" s="18"/>
      <c r="C22" s="4"/>
      <c r="D22" s="4"/>
      <c r="E22" s="4"/>
      <c r="F22" s="4"/>
      <c r="G22" s="4"/>
      <c r="H22" s="19"/>
      <c r="I22" s="4"/>
    </row>
    <row r="23" spans="1:9" ht="19.5">
      <c r="A23" s="4"/>
      <c r="B23" s="31" t="s">
        <v>1</v>
      </c>
      <c r="C23" s="31"/>
      <c r="D23" s="31"/>
      <c r="E23" s="31"/>
      <c r="F23" s="31"/>
      <c r="G23" s="31"/>
      <c r="H23" s="31"/>
      <c r="I23" s="4"/>
    </row>
    <row r="24" spans="1:9" ht="33">
      <c r="A24" s="4"/>
      <c r="B24" s="33" t="s">
        <v>16</v>
      </c>
      <c r="C24" s="33"/>
      <c r="D24" s="14" t="s">
        <v>17</v>
      </c>
      <c r="E24" s="11" t="s">
        <v>18</v>
      </c>
      <c r="F24" s="14" t="s">
        <v>19</v>
      </c>
      <c r="G24" s="11" t="s">
        <v>20</v>
      </c>
      <c r="H24" s="11" t="s">
        <v>21</v>
      </c>
      <c r="I24" s="4"/>
    </row>
    <row r="25" spans="1:9" ht="16.5" customHeight="1">
      <c r="A25" s="4"/>
      <c r="B25" s="27" t="s">
        <v>25</v>
      </c>
      <c r="C25" s="27"/>
      <c r="D25" s="7">
        <v>4000</v>
      </c>
      <c r="E25" s="7"/>
      <c r="F25" s="12">
        <f>SUM(D25:E25)</f>
        <v>4000</v>
      </c>
      <c r="G25" s="12">
        <f>IF(F25&lt;10000,F25,10000)</f>
        <v>4000</v>
      </c>
      <c r="H25" s="12">
        <f>G25*0.7</f>
        <v>2800</v>
      </c>
      <c r="I25" s="4"/>
    </row>
    <row r="26" spans="1:9" ht="16.5" customHeight="1">
      <c r="A26" s="4"/>
      <c r="B26" s="27" t="s">
        <v>26</v>
      </c>
      <c r="C26" s="27"/>
      <c r="D26" s="7">
        <v>8000</v>
      </c>
      <c r="E26" s="7"/>
      <c r="F26" s="12">
        <f t="shared" ref="F26:F34" si="0">SUM(D26:E26)</f>
        <v>8000</v>
      </c>
      <c r="G26" s="12">
        <f t="shared" ref="G26:G34" si="1">IF(F26&lt;10000,F26,10000)</f>
        <v>8000</v>
      </c>
      <c r="H26" s="12">
        <f t="shared" ref="H26:H34" si="2">G26*0.7</f>
        <v>5600</v>
      </c>
      <c r="I26" s="4"/>
    </row>
    <row r="27" spans="1:9" ht="16.5" customHeight="1">
      <c r="A27" s="4"/>
      <c r="B27" s="27" t="s">
        <v>27</v>
      </c>
      <c r="C27" s="27"/>
      <c r="D27" s="7">
        <v>12000</v>
      </c>
      <c r="E27" s="7"/>
      <c r="F27" s="12">
        <f t="shared" si="0"/>
        <v>12000</v>
      </c>
      <c r="G27" s="12">
        <f t="shared" si="1"/>
        <v>10000</v>
      </c>
      <c r="H27" s="12">
        <f t="shared" si="2"/>
        <v>7000</v>
      </c>
      <c r="I27" s="4"/>
    </row>
    <row r="28" spans="1:9" ht="16.5" customHeight="1">
      <c r="A28" s="4"/>
      <c r="B28" s="27"/>
      <c r="C28" s="27"/>
      <c r="D28" s="7"/>
      <c r="E28" s="7"/>
      <c r="F28" s="12">
        <f t="shared" si="0"/>
        <v>0</v>
      </c>
      <c r="G28" s="12">
        <f t="shared" si="1"/>
        <v>0</v>
      </c>
      <c r="H28" s="12">
        <f t="shared" si="2"/>
        <v>0</v>
      </c>
      <c r="I28" s="4"/>
    </row>
    <row r="29" spans="1:9" ht="16.5" customHeight="1">
      <c r="A29" s="4"/>
      <c r="B29" s="27"/>
      <c r="C29" s="27"/>
      <c r="D29" s="7"/>
      <c r="E29" s="7"/>
      <c r="F29" s="12">
        <f t="shared" si="0"/>
        <v>0</v>
      </c>
      <c r="G29" s="12">
        <f t="shared" si="1"/>
        <v>0</v>
      </c>
      <c r="H29" s="12">
        <f t="shared" si="2"/>
        <v>0</v>
      </c>
      <c r="I29" s="4"/>
    </row>
    <row r="30" spans="1:9" ht="16.5" customHeight="1">
      <c r="A30" s="4"/>
      <c r="B30" s="27"/>
      <c r="C30" s="27"/>
      <c r="D30" s="7"/>
      <c r="E30" s="7"/>
      <c r="F30" s="12">
        <f t="shared" si="0"/>
        <v>0</v>
      </c>
      <c r="G30" s="12">
        <f t="shared" si="1"/>
        <v>0</v>
      </c>
      <c r="H30" s="12">
        <f t="shared" si="2"/>
        <v>0</v>
      </c>
      <c r="I30" s="4"/>
    </row>
    <row r="31" spans="1:9" ht="16.5" customHeight="1">
      <c r="A31" s="4"/>
      <c r="B31" s="27"/>
      <c r="C31" s="27"/>
      <c r="D31" s="7"/>
      <c r="E31" s="7"/>
      <c r="F31" s="12">
        <f t="shared" si="0"/>
        <v>0</v>
      </c>
      <c r="G31" s="12">
        <f t="shared" si="1"/>
        <v>0</v>
      </c>
      <c r="H31" s="12">
        <f t="shared" si="2"/>
        <v>0</v>
      </c>
      <c r="I31" s="4"/>
    </row>
    <row r="32" spans="1:9" ht="16.5" customHeight="1">
      <c r="A32" s="4"/>
      <c r="B32" s="27"/>
      <c r="C32" s="27"/>
      <c r="D32" s="7"/>
      <c r="E32" s="7"/>
      <c r="F32" s="12">
        <f t="shared" si="0"/>
        <v>0</v>
      </c>
      <c r="G32" s="12">
        <f t="shared" si="1"/>
        <v>0</v>
      </c>
      <c r="H32" s="12">
        <f t="shared" si="2"/>
        <v>0</v>
      </c>
      <c r="I32" s="4"/>
    </row>
    <row r="33" spans="1:9" ht="16.5" customHeight="1">
      <c r="A33" s="4"/>
      <c r="B33" s="27"/>
      <c r="C33" s="27"/>
      <c r="D33" s="7"/>
      <c r="E33" s="7"/>
      <c r="F33" s="12">
        <f t="shared" si="0"/>
        <v>0</v>
      </c>
      <c r="G33" s="12">
        <f t="shared" si="1"/>
        <v>0</v>
      </c>
      <c r="H33" s="12">
        <f t="shared" si="2"/>
        <v>0</v>
      </c>
      <c r="I33" s="4"/>
    </row>
    <row r="34" spans="1:9" ht="16.5" customHeight="1">
      <c r="A34" s="4"/>
      <c r="B34" s="27"/>
      <c r="C34" s="27"/>
      <c r="D34" s="7"/>
      <c r="E34" s="7"/>
      <c r="F34" s="12">
        <f t="shared" si="0"/>
        <v>0</v>
      </c>
      <c r="G34" s="12">
        <f t="shared" si="1"/>
        <v>0</v>
      </c>
      <c r="H34" s="12">
        <f t="shared" si="2"/>
        <v>0</v>
      </c>
      <c r="I34" s="4"/>
    </row>
    <row r="35" spans="1:9" ht="16.5" customHeight="1">
      <c r="A35" s="4"/>
      <c r="B35" s="29" t="s">
        <v>24</v>
      </c>
      <c r="C35" s="30"/>
      <c r="D35" s="12">
        <f>SUM(D25:D34)</f>
        <v>24000</v>
      </c>
      <c r="E35" s="12">
        <f>SUM(E25:E34)</f>
        <v>0</v>
      </c>
      <c r="F35" s="12">
        <f>SUM(F25:F34)</f>
        <v>24000</v>
      </c>
      <c r="G35" s="12">
        <f>SUM(G25:G34)</f>
        <v>22000</v>
      </c>
      <c r="H35" s="12">
        <f>SUM(H25:H34)</f>
        <v>15400</v>
      </c>
      <c r="I35" s="4"/>
    </row>
    <row r="36" spans="1:9" ht="16.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42">
    <mergeCell ref="B32:C32"/>
    <mergeCell ref="B33:C33"/>
    <mergeCell ref="B34:C34"/>
    <mergeCell ref="B35:C35"/>
    <mergeCell ref="C2:H2"/>
    <mergeCell ref="C3:H3"/>
    <mergeCell ref="C4:H4"/>
    <mergeCell ref="B26:C26"/>
    <mergeCell ref="B27:C27"/>
    <mergeCell ref="B28:C28"/>
    <mergeCell ref="B29:C29"/>
    <mergeCell ref="B30:C30"/>
    <mergeCell ref="B31:C31"/>
    <mergeCell ref="B19:C19"/>
    <mergeCell ref="B20:C20"/>
    <mergeCell ref="B21:C21"/>
    <mergeCell ref="B23:H23"/>
    <mergeCell ref="B24:C24"/>
    <mergeCell ref="B25:C25"/>
    <mergeCell ref="F20:G20"/>
    <mergeCell ref="F21:G21"/>
    <mergeCell ref="B13:C13"/>
    <mergeCell ref="F17:H17"/>
    <mergeCell ref="B14:C14"/>
    <mergeCell ref="F18:G18"/>
    <mergeCell ref="B15:C15"/>
    <mergeCell ref="B2:B4"/>
    <mergeCell ref="B6:H6"/>
    <mergeCell ref="B7:D7"/>
    <mergeCell ref="E7:E19"/>
    <mergeCell ref="F11:H11"/>
    <mergeCell ref="B8:C8"/>
    <mergeCell ref="F12:G12"/>
    <mergeCell ref="F19:G19"/>
    <mergeCell ref="B9:C9"/>
    <mergeCell ref="F13:G13"/>
    <mergeCell ref="F14:G14"/>
    <mergeCell ref="B11:D11"/>
    <mergeCell ref="F15:G15"/>
    <mergeCell ref="B12:C12"/>
    <mergeCell ref="B17:D17"/>
    <mergeCell ref="B18:C18"/>
  </mergeCells>
  <dataValidations count="1">
    <dataValidation type="list" allowBlank="1" showInputMessage="1" showErrorMessage="1" sqref="D8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topLeftCell="A14" workbookViewId="0">
      <selection sqref="A1:I33"/>
    </sheetView>
  </sheetViews>
  <sheetFormatPr defaultRowHeight="14.25"/>
  <cols>
    <col min="1" max="1" width="3.140625" style="1" customWidth="1"/>
    <col min="2" max="2" width="13.42578125" style="1" customWidth="1"/>
    <col min="3" max="3" width="29.28515625" style="1" customWidth="1"/>
    <col min="4" max="4" width="19.42578125" style="1" customWidth="1"/>
    <col min="5" max="5" width="15.28515625" style="1" customWidth="1"/>
    <col min="6" max="6" width="14.7109375" style="1" customWidth="1"/>
    <col min="7" max="7" width="31.42578125" style="1" customWidth="1"/>
    <col min="8" max="8" width="19.42578125" style="1" customWidth="1"/>
    <col min="9" max="9" width="3.140625" style="1" customWidth="1"/>
    <col min="10" max="10" width="14.28515625" style="1" customWidth="1"/>
    <col min="11" max="16384" width="9.140625" style="1"/>
  </cols>
  <sheetData>
    <row r="1" spans="1:10" ht="16.5" customHeight="1">
      <c r="A1" s="4"/>
      <c r="B1" s="4"/>
      <c r="C1" s="4"/>
      <c r="D1" s="4"/>
      <c r="E1" s="4"/>
      <c r="F1" s="4"/>
      <c r="G1" s="4"/>
      <c r="H1" s="4"/>
      <c r="I1" s="4"/>
    </row>
    <row r="2" spans="1:10" ht="30.75">
      <c r="A2" s="4"/>
      <c r="B2" s="27"/>
      <c r="C2" s="35" t="s">
        <v>0</v>
      </c>
      <c r="D2" s="35"/>
      <c r="E2" s="35"/>
      <c r="F2" s="35"/>
      <c r="G2" s="35"/>
      <c r="H2" s="35"/>
      <c r="I2" s="5"/>
      <c r="J2" s="3"/>
    </row>
    <row r="3" spans="1:10" ht="26.25">
      <c r="A3" s="4"/>
      <c r="B3" s="27"/>
      <c r="C3" s="36" t="s">
        <v>1</v>
      </c>
      <c r="D3" s="36"/>
      <c r="E3" s="36"/>
      <c r="F3" s="36"/>
      <c r="G3" s="36"/>
      <c r="H3" s="36"/>
      <c r="I3" s="6"/>
      <c r="J3" s="2"/>
    </row>
    <row r="4" spans="1:10" ht="26.25">
      <c r="A4" s="4"/>
      <c r="B4" s="27"/>
      <c r="C4" s="36" t="s">
        <v>2</v>
      </c>
      <c r="D4" s="36"/>
      <c r="E4" s="36"/>
      <c r="F4" s="36"/>
      <c r="G4" s="36"/>
      <c r="H4" s="36"/>
      <c r="I4" s="6"/>
      <c r="J4" s="2"/>
    </row>
    <row r="5" spans="1:10" ht="16.5" customHeight="1">
      <c r="A5" s="4"/>
      <c r="B5" s="4"/>
      <c r="C5" s="4"/>
      <c r="D5" s="4"/>
      <c r="E5" s="4"/>
      <c r="F5" s="4"/>
      <c r="G5" s="4"/>
      <c r="H5" s="4"/>
      <c r="I5" s="4"/>
    </row>
    <row r="6" spans="1:10" ht="33" customHeight="1">
      <c r="A6" s="4"/>
      <c r="B6" s="31" t="s">
        <v>42</v>
      </c>
      <c r="C6" s="31"/>
      <c r="D6" s="31"/>
      <c r="E6" s="31"/>
      <c r="F6" s="31"/>
      <c r="G6" s="31"/>
      <c r="H6" s="31"/>
      <c r="I6" s="4"/>
    </row>
    <row r="7" spans="1:10" ht="33" customHeight="1">
      <c r="A7" s="4"/>
      <c r="B7" s="28" t="s">
        <v>5</v>
      </c>
      <c r="C7" s="28"/>
      <c r="D7" s="28"/>
      <c r="E7" s="32"/>
      <c r="F7" s="34" t="s">
        <v>44</v>
      </c>
      <c r="G7" s="34"/>
      <c r="H7" s="34"/>
      <c r="I7" s="4"/>
    </row>
    <row r="8" spans="1:10" ht="34.5" customHeight="1">
      <c r="A8" s="4"/>
      <c r="B8" s="26" t="s">
        <v>3</v>
      </c>
      <c r="C8" s="26"/>
      <c r="D8" s="13" t="s">
        <v>33</v>
      </c>
      <c r="E8" s="32"/>
      <c r="F8" s="26" t="s">
        <v>35</v>
      </c>
      <c r="G8" s="26"/>
      <c r="H8" s="7">
        <v>90000</v>
      </c>
      <c r="I8" s="4"/>
    </row>
    <row r="9" spans="1:10" ht="16.5" customHeight="1">
      <c r="A9" s="4"/>
      <c r="B9" s="26" t="s">
        <v>4</v>
      </c>
      <c r="C9" s="26"/>
      <c r="D9" s="13" t="str">
        <f>IF(D8="Yes","Yes","No")</f>
        <v>No</v>
      </c>
      <c r="E9" s="32"/>
      <c r="F9" s="26" t="s">
        <v>46</v>
      </c>
      <c r="G9" s="26"/>
      <c r="H9" s="7">
        <v>100000</v>
      </c>
      <c r="I9" s="4"/>
    </row>
    <row r="10" spans="1:10" ht="16.5" customHeight="1">
      <c r="A10" s="4"/>
      <c r="B10" s="25"/>
      <c r="C10" s="15"/>
      <c r="D10" s="16"/>
      <c r="E10" s="32"/>
      <c r="F10" s="26" t="s">
        <v>9</v>
      </c>
      <c r="G10" s="26"/>
      <c r="H10" s="10">
        <f>(1-(H8/H9))</f>
        <v>9.9999999999999978E-2</v>
      </c>
      <c r="I10" s="4"/>
    </row>
    <row r="11" spans="1:10" ht="15" customHeight="1">
      <c r="A11" s="4"/>
      <c r="B11" s="34" t="s">
        <v>43</v>
      </c>
      <c r="C11" s="34"/>
      <c r="D11" s="34"/>
      <c r="E11" s="32"/>
      <c r="F11" s="26" t="s">
        <v>4</v>
      </c>
      <c r="G11" s="26"/>
      <c r="H11" s="13" t="str">
        <f>IF(H10&gt;20%,"Yes","No")</f>
        <v>No</v>
      </c>
      <c r="I11" s="4"/>
    </row>
    <row r="12" spans="1:10" ht="16.5" customHeight="1">
      <c r="A12" s="4"/>
      <c r="B12" s="26" t="s">
        <v>35</v>
      </c>
      <c r="C12" s="26"/>
      <c r="D12" s="7">
        <v>50000</v>
      </c>
      <c r="E12" s="32"/>
      <c r="F12" s="9"/>
      <c r="G12" s="9"/>
      <c r="H12" s="23"/>
      <c r="I12" s="4"/>
    </row>
    <row r="13" spans="1:10" ht="15">
      <c r="A13" s="4"/>
      <c r="B13" s="26" t="s">
        <v>36</v>
      </c>
      <c r="C13" s="26"/>
      <c r="D13" s="7">
        <v>100000</v>
      </c>
      <c r="E13" s="32"/>
      <c r="F13" s="34" t="s">
        <v>32</v>
      </c>
      <c r="G13" s="34"/>
      <c r="H13" s="34"/>
      <c r="I13" s="4"/>
    </row>
    <row r="14" spans="1:10" ht="16.5" customHeight="1">
      <c r="A14" s="4"/>
      <c r="B14" s="26" t="s">
        <v>9</v>
      </c>
      <c r="C14" s="26"/>
      <c r="D14" s="10">
        <f>(1-(D12/D13))</f>
        <v>0.5</v>
      </c>
      <c r="E14" s="32"/>
      <c r="F14" s="26" t="s">
        <v>47</v>
      </c>
      <c r="G14" s="26"/>
      <c r="H14" s="7">
        <v>80000</v>
      </c>
      <c r="I14" s="4"/>
    </row>
    <row r="15" spans="1:10" ht="15">
      <c r="A15" s="4"/>
      <c r="B15" s="26" t="s">
        <v>4</v>
      </c>
      <c r="C15" s="26"/>
      <c r="D15" s="13" t="str">
        <f>IF(D14&gt;20%,"Yes","No")</f>
        <v>Yes</v>
      </c>
      <c r="E15" s="32"/>
      <c r="F15" s="26" t="s">
        <v>48</v>
      </c>
      <c r="G15" s="26"/>
      <c r="H15" s="7">
        <v>155000</v>
      </c>
      <c r="I15" s="4"/>
    </row>
    <row r="16" spans="1:10" ht="16.5" customHeight="1">
      <c r="A16" s="4"/>
      <c r="B16" s="26" t="s">
        <v>34</v>
      </c>
      <c r="C16" s="26"/>
      <c r="D16" s="13" t="s">
        <v>33</v>
      </c>
      <c r="E16" s="32"/>
      <c r="F16" s="26" t="s">
        <v>38</v>
      </c>
      <c r="G16" s="26"/>
      <c r="H16" s="10">
        <f>(1-(H14/H15))</f>
        <v>0.4838709677419355</v>
      </c>
      <c r="I16" s="4"/>
    </row>
    <row r="17" spans="1:9" ht="16.5" customHeight="1">
      <c r="A17" s="4"/>
      <c r="B17" s="22"/>
      <c r="C17" s="9"/>
      <c r="D17" s="9"/>
      <c r="E17" s="32"/>
      <c r="F17" s="26" t="s">
        <v>4</v>
      </c>
      <c r="G17" s="26"/>
      <c r="H17" s="13" t="str">
        <f>IF(H16&gt;20%,"Yes","No")</f>
        <v>Yes</v>
      </c>
      <c r="I17" s="4"/>
    </row>
    <row r="18" spans="1:9" ht="15">
      <c r="A18" s="4"/>
      <c r="B18" s="22"/>
      <c r="C18" s="9"/>
      <c r="D18" s="9"/>
      <c r="E18" s="32"/>
      <c r="F18" s="26" t="s">
        <v>34</v>
      </c>
      <c r="G18" s="26"/>
      <c r="H18" s="13" t="s">
        <v>22</v>
      </c>
      <c r="I18" s="4"/>
    </row>
    <row r="19" spans="1:9" ht="16.5" customHeight="1">
      <c r="A19" s="4"/>
      <c r="B19" s="22"/>
      <c r="C19" s="9"/>
      <c r="D19" s="9"/>
      <c r="E19" s="9"/>
      <c r="F19" s="9"/>
      <c r="G19" s="9"/>
      <c r="H19" s="23"/>
      <c r="I19" s="4"/>
    </row>
    <row r="20" spans="1:9" ht="19.5">
      <c r="A20" s="4"/>
      <c r="B20" s="31" t="s">
        <v>1</v>
      </c>
      <c r="C20" s="31"/>
      <c r="D20" s="31"/>
      <c r="E20" s="31"/>
      <c r="F20" s="31"/>
      <c r="G20" s="31"/>
      <c r="H20" s="31"/>
      <c r="I20" s="4"/>
    </row>
    <row r="21" spans="1:9" ht="33">
      <c r="A21" s="4"/>
      <c r="B21" s="33" t="s">
        <v>16</v>
      </c>
      <c r="C21" s="33"/>
      <c r="D21" s="14" t="s">
        <v>17</v>
      </c>
      <c r="E21" s="11" t="s">
        <v>18</v>
      </c>
      <c r="F21" s="14" t="s">
        <v>19</v>
      </c>
      <c r="G21" s="11" t="s">
        <v>20</v>
      </c>
      <c r="H21" s="11" t="s">
        <v>21</v>
      </c>
      <c r="I21" s="4"/>
    </row>
    <row r="22" spans="1:9" ht="16.5" customHeight="1">
      <c r="A22" s="4"/>
      <c r="B22" s="27" t="s">
        <v>25</v>
      </c>
      <c r="C22" s="27"/>
      <c r="D22" s="7">
        <v>30000</v>
      </c>
      <c r="E22" s="7"/>
      <c r="F22" s="12">
        <f>SUM(D22:E22)</f>
        <v>30000</v>
      </c>
      <c r="G22" s="12">
        <f>IF(F22&lt;10000,F22,10000)</f>
        <v>10000</v>
      </c>
      <c r="H22" s="12">
        <f>G22*0.7</f>
        <v>7000</v>
      </c>
      <c r="I22" s="4"/>
    </row>
    <row r="23" spans="1:9" ht="16.5" customHeight="1">
      <c r="A23" s="4"/>
      <c r="B23" s="27" t="s">
        <v>26</v>
      </c>
      <c r="C23" s="27"/>
      <c r="D23" s="7">
        <v>8000</v>
      </c>
      <c r="E23" s="7"/>
      <c r="F23" s="12">
        <f t="shared" ref="F23:F31" si="0">SUM(D23:E23)</f>
        <v>8000</v>
      </c>
      <c r="G23" s="12">
        <f t="shared" ref="G23:G31" si="1">IF(F23&lt;10000,F23,10000)</f>
        <v>8000</v>
      </c>
      <c r="H23" s="12">
        <f t="shared" ref="H23:H31" si="2">G23*0.7</f>
        <v>5600</v>
      </c>
      <c r="I23" s="4"/>
    </row>
    <row r="24" spans="1:9" ht="16.5" customHeight="1">
      <c r="A24" s="4"/>
      <c r="B24" s="27" t="s">
        <v>27</v>
      </c>
      <c r="C24" s="27"/>
      <c r="D24" s="7">
        <v>12000</v>
      </c>
      <c r="E24" s="7"/>
      <c r="F24" s="12">
        <f t="shared" si="0"/>
        <v>12000</v>
      </c>
      <c r="G24" s="12">
        <f t="shared" si="1"/>
        <v>10000</v>
      </c>
      <c r="H24" s="12">
        <f t="shared" si="2"/>
        <v>7000</v>
      </c>
      <c r="I24" s="4"/>
    </row>
    <row r="25" spans="1:9" ht="16.5" customHeight="1">
      <c r="A25" s="4"/>
      <c r="B25" s="27" t="s">
        <v>45</v>
      </c>
      <c r="C25" s="27"/>
      <c r="D25" s="7">
        <v>100000</v>
      </c>
      <c r="E25" s="7"/>
      <c r="F25" s="12">
        <f t="shared" si="0"/>
        <v>100000</v>
      </c>
      <c r="G25" s="12">
        <f t="shared" si="1"/>
        <v>10000</v>
      </c>
      <c r="H25" s="12">
        <f t="shared" si="2"/>
        <v>7000</v>
      </c>
      <c r="I25" s="4"/>
    </row>
    <row r="26" spans="1:9" ht="16.5" customHeight="1">
      <c r="A26" s="4"/>
      <c r="B26" s="27"/>
      <c r="C26" s="27"/>
      <c r="D26" s="7"/>
      <c r="E26" s="7"/>
      <c r="F26" s="12">
        <f t="shared" si="0"/>
        <v>0</v>
      </c>
      <c r="G26" s="12">
        <f t="shared" si="1"/>
        <v>0</v>
      </c>
      <c r="H26" s="12">
        <f t="shared" si="2"/>
        <v>0</v>
      </c>
      <c r="I26" s="4"/>
    </row>
    <row r="27" spans="1:9" ht="16.5" customHeight="1">
      <c r="A27" s="4"/>
      <c r="B27" s="27"/>
      <c r="C27" s="27"/>
      <c r="D27" s="7"/>
      <c r="E27" s="7"/>
      <c r="F27" s="12">
        <f t="shared" si="0"/>
        <v>0</v>
      </c>
      <c r="G27" s="12">
        <f t="shared" si="1"/>
        <v>0</v>
      </c>
      <c r="H27" s="12">
        <f t="shared" si="2"/>
        <v>0</v>
      </c>
      <c r="I27" s="4"/>
    </row>
    <row r="28" spans="1:9" ht="16.5" customHeight="1">
      <c r="A28" s="4"/>
      <c r="B28" s="27"/>
      <c r="C28" s="27"/>
      <c r="D28" s="7"/>
      <c r="E28" s="7"/>
      <c r="F28" s="12">
        <f t="shared" si="0"/>
        <v>0</v>
      </c>
      <c r="G28" s="12">
        <f t="shared" si="1"/>
        <v>0</v>
      </c>
      <c r="H28" s="12">
        <f t="shared" si="2"/>
        <v>0</v>
      </c>
      <c r="I28" s="4"/>
    </row>
    <row r="29" spans="1:9" ht="16.5" customHeight="1">
      <c r="A29" s="4"/>
      <c r="B29" s="27"/>
      <c r="C29" s="27"/>
      <c r="D29" s="7"/>
      <c r="E29" s="7"/>
      <c r="F29" s="12">
        <f t="shared" si="0"/>
        <v>0</v>
      </c>
      <c r="G29" s="12">
        <f t="shared" si="1"/>
        <v>0</v>
      </c>
      <c r="H29" s="12">
        <f t="shared" si="2"/>
        <v>0</v>
      </c>
      <c r="I29" s="4"/>
    </row>
    <row r="30" spans="1:9" ht="16.5" customHeight="1">
      <c r="A30" s="4"/>
      <c r="B30" s="27"/>
      <c r="C30" s="27"/>
      <c r="D30" s="7"/>
      <c r="E30" s="7"/>
      <c r="F30" s="12">
        <f t="shared" si="0"/>
        <v>0</v>
      </c>
      <c r="G30" s="12">
        <f t="shared" si="1"/>
        <v>0</v>
      </c>
      <c r="H30" s="12">
        <f t="shared" si="2"/>
        <v>0</v>
      </c>
      <c r="I30" s="4"/>
    </row>
    <row r="31" spans="1:9" ht="16.5" customHeight="1">
      <c r="A31" s="4"/>
      <c r="B31" s="27"/>
      <c r="C31" s="27"/>
      <c r="D31" s="7"/>
      <c r="E31" s="7"/>
      <c r="F31" s="12">
        <f t="shared" si="0"/>
        <v>0</v>
      </c>
      <c r="G31" s="12">
        <f t="shared" si="1"/>
        <v>0</v>
      </c>
      <c r="H31" s="12">
        <f t="shared" si="2"/>
        <v>0</v>
      </c>
      <c r="I31" s="4"/>
    </row>
    <row r="32" spans="1:9" ht="16.5" customHeight="1">
      <c r="A32" s="4"/>
      <c r="B32" s="29" t="s">
        <v>24</v>
      </c>
      <c r="C32" s="30"/>
      <c r="D32" s="12">
        <f>SUM(D22:D31)</f>
        <v>150000</v>
      </c>
      <c r="E32" s="12">
        <f>SUM(E22:E31)</f>
        <v>0</v>
      </c>
      <c r="F32" s="12">
        <f>SUM(F22:F31)</f>
        <v>150000</v>
      </c>
      <c r="G32" s="12">
        <f>SUM(G22:G31)</f>
        <v>38000</v>
      </c>
      <c r="H32" s="12">
        <f>SUM(H22:H31)</f>
        <v>26600</v>
      </c>
      <c r="I32" s="4"/>
    </row>
    <row r="33" spans="1:9" ht="16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6.5" customHeight="1"/>
    <row r="35" spans="1:9" ht="16.5" customHeight="1"/>
    <row r="36" spans="1:9" ht="16.5" customHeight="1"/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39">
    <mergeCell ref="C2:H2"/>
    <mergeCell ref="C3:H3"/>
    <mergeCell ref="C4:H4"/>
    <mergeCell ref="B32:C32"/>
    <mergeCell ref="B16:C16"/>
    <mergeCell ref="F18:G18"/>
    <mergeCell ref="B26:C26"/>
    <mergeCell ref="B27:C27"/>
    <mergeCell ref="B28:C28"/>
    <mergeCell ref="B29:C29"/>
    <mergeCell ref="B30:C30"/>
    <mergeCell ref="B31:C31"/>
    <mergeCell ref="B20:H20"/>
    <mergeCell ref="B21:C21"/>
    <mergeCell ref="B22:C22"/>
    <mergeCell ref="B23:C23"/>
    <mergeCell ref="F10:G10"/>
    <mergeCell ref="B24:C24"/>
    <mergeCell ref="B25:C25"/>
    <mergeCell ref="F15:G15"/>
    <mergeCell ref="F16:G16"/>
    <mergeCell ref="F17:G17"/>
    <mergeCell ref="B15:C15"/>
    <mergeCell ref="B2:B4"/>
    <mergeCell ref="B6:H6"/>
    <mergeCell ref="B7:D7"/>
    <mergeCell ref="E7:E18"/>
    <mergeCell ref="B8:C8"/>
    <mergeCell ref="B9:C9"/>
    <mergeCell ref="B11:D11"/>
    <mergeCell ref="F11:G11"/>
    <mergeCell ref="F13:H13"/>
    <mergeCell ref="F14:G14"/>
    <mergeCell ref="F7:H7"/>
    <mergeCell ref="B12:C12"/>
    <mergeCell ref="F8:G8"/>
    <mergeCell ref="B13:C13"/>
    <mergeCell ref="F9:G9"/>
    <mergeCell ref="B14:C14"/>
  </mergeCells>
  <dataValidations count="1">
    <dataValidation type="list" allowBlank="1" showInputMessage="1" showErrorMessage="1" sqref="D8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>
      <selection sqref="A1:I24"/>
    </sheetView>
  </sheetViews>
  <sheetFormatPr defaultRowHeight="14.25"/>
  <cols>
    <col min="1" max="1" width="3.140625" style="1" customWidth="1"/>
    <col min="2" max="2" width="13.85546875" style="1" customWidth="1"/>
    <col min="3" max="3" width="28" style="1" customWidth="1"/>
    <col min="4" max="4" width="19.42578125" style="1" customWidth="1"/>
    <col min="5" max="5" width="15.28515625" style="1" customWidth="1"/>
    <col min="6" max="6" width="14.7109375" style="1" customWidth="1"/>
    <col min="7" max="7" width="28" style="1" customWidth="1"/>
    <col min="8" max="8" width="19.42578125" style="1" customWidth="1"/>
    <col min="9" max="9" width="3.140625" style="1" customWidth="1"/>
    <col min="10" max="11" width="14.28515625" style="1" customWidth="1"/>
    <col min="12" max="16384" width="9.140625" style="1"/>
  </cols>
  <sheetData>
    <row r="1" spans="1:11" ht="16.5" customHeight="1">
      <c r="A1" s="4"/>
      <c r="B1" s="4"/>
      <c r="C1" s="4"/>
      <c r="D1" s="4"/>
      <c r="E1" s="4"/>
      <c r="F1" s="4"/>
      <c r="G1" s="4"/>
      <c r="H1" s="4"/>
      <c r="I1" s="4"/>
    </row>
    <row r="2" spans="1:11" ht="30.75">
      <c r="A2" s="4"/>
      <c r="B2" s="27"/>
      <c r="C2" s="35" t="s">
        <v>0</v>
      </c>
      <c r="D2" s="35"/>
      <c r="E2" s="35"/>
      <c r="F2" s="35"/>
      <c r="G2" s="35"/>
      <c r="H2" s="35"/>
      <c r="I2" s="5"/>
      <c r="J2" s="3"/>
      <c r="K2" s="3"/>
    </row>
    <row r="3" spans="1:11" ht="26.25">
      <c r="A3" s="4"/>
      <c r="B3" s="27"/>
      <c r="C3" s="36" t="s">
        <v>1</v>
      </c>
      <c r="D3" s="36"/>
      <c r="E3" s="36"/>
      <c r="F3" s="36"/>
      <c r="G3" s="36"/>
      <c r="H3" s="36"/>
      <c r="I3" s="6"/>
      <c r="J3" s="2"/>
      <c r="K3" s="2"/>
    </row>
    <row r="4" spans="1:11" ht="26.25">
      <c r="A4" s="4"/>
      <c r="B4" s="27"/>
      <c r="C4" s="36" t="s">
        <v>2</v>
      </c>
      <c r="D4" s="36"/>
      <c r="E4" s="36"/>
      <c r="F4" s="36"/>
      <c r="G4" s="36"/>
      <c r="H4" s="36"/>
      <c r="I4" s="6"/>
      <c r="J4" s="2"/>
      <c r="K4" s="2"/>
    </row>
    <row r="5" spans="1:11" ht="16.5" customHeight="1">
      <c r="A5" s="4"/>
      <c r="B5" s="4"/>
      <c r="C5" s="4"/>
      <c r="D5" s="4"/>
      <c r="E5" s="4"/>
      <c r="F5" s="4"/>
      <c r="G5" s="4"/>
      <c r="H5" s="4"/>
      <c r="I5" s="4"/>
    </row>
    <row r="6" spans="1:11" ht="33" customHeight="1">
      <c r="A6" s="4"/>
      <c r="B6" s="31" t="s">
        <v>55</v>
      </c>
      <c r="C6" s="31"/>
      <c r="D6" s="31"/>
      <c r="E6" s="31"/>
      <c r="F6" s="31"/>
      <c r="G6" s="31"/>
      <c r="H6" s="31"/>
      <c r="I6" s="4"/>
    </row>
    <row r="7" spans="1:11" ht="33" customHeight="1">
      <c r="A7" s="4"/>
      <c r="B7" s="28" t="s">
        <v>51</v>
      </c>
      <c r="C7" s="28"/>
      <c r="D7" s="28"/>
      <c r="E7" s="32"/>
      <c r="F7" s="28" t="s">
        <v>52</v>
      </c>
      <c r="G7" s="28"/>
      <c r="H7" s="28"/>
      <c r="I7" s="4"/>
    </row>
    <row r="8" spans="1:11" ht="34.5" customHeight="1">
      <c r="A8" s="4"/>
      <c r="B8" s="26" t="s">
        <v>49</v>
      </c>
      <c r="C8" s="26"/>
      <c r="D8" s="13" t="s">
        <v>22</v>
      </c>
      <c r="E8" s="32"/>
      <c r="F8" s="26" t="s">
        <v>50</v>
      </c>
      <c r="G8" s="26"/>
      <c r="H8" s="13" t="s">
        <v>22</v>
      </c>
      <c r="I8" s="4"/>
    </row>
    <row r="9" spans="1:11" ht="16.5" customHeight="1">
      <c r="A9" s="4"/>
      <c r="B9" s="26" t="s">
        <v>4</v>
      </c>
      <c r="C9" s="26"/>
      <c r="D9" s="13" t="str">
        <f>IF(D8="Yes","Yes","No")</f>
        <v>Yes</v>
      </c>
      <c r="E9" s="32"/>
      <c r="F9" s="26" t="s">
        <v>4</v>
      </c>
      <c r="G9" s="26"/>
      <c r="H9" s="13" t="str">
        <f>IF(H8="Yes","Yes","No")</f>
        <v>Yes</v>
      </c>
      <c r="I9" s="4"/>
    </row>
    <row r="10" spans="1:11" ht="16.5" customHeight="1">
      <c r="A10" s="4"/>
      <c r="B10" s="22"/>
      <c r="C10" s="9"/>
      <c r="D10" s="9"/>
      <c r="E10" s="9"/>
      <c r="F10" s="9"/>
      <c r="G10" s="9"/>
      <c r="H10" s="23"/>
      <c r="I10" s="4"/>
    </row>
    <row r="11" spans="1:11" ht="19.5" customHeight="1">
      <c r="A11" s="4"/>
      <c r="B11" s="31" t="s">
        <v>1</v>
      </c>
      <c r="C11" s="31"/>
      <c r="D11" s="31"/>
      <c r="E11" s="31"/>
      <c r="F11" s="31"/>
      <c r="G11" s="31"/>
      <c r="H11" s="31"/>
      <c r="I11" s="4"/>
    </row>
    <row r="12" spans="1:11" ht="33">
      <c r="A12" s="4"/>
      <c r="B12" s="33" t="s">
        <v>16</v>
      </c>
      <c r="C12" s="33"/>
      <c r="D12" s="14" t="s">
        <v>17</v>
      </c>
      <c r="E12" s="11" t="s">
        <v>18</v>
      </c>
      <c r="F12" s="14" t="s">
        <v>19</v>
      </c>
      <c r="G12" s="11" t="s">
        <v>20</v>
      </c>
      <c r="H12" s="11" t="s">
        <v>21</v>
      </c>
      <c r="I12" s="4"/>
    </row>
    <row r="13" spans="1:11" ht="16.5" customHeight="1">
      <c r="A13" s="4"/>
      <c r="B13" s="27" t="s">
        <v>25</v>
      </c>
      <c r="C13" s="27"/>
      <c r="D13" s="7">
        <v>30000</v>
      </c>
      <c r="E13" s="7"/>
      <c r="F13" s="12">
        <f>SUM(D13:E13)</f>
        <v>30000</v>
      </c>
      <c r="G13" s="12">
        <f>IF(F13&lt;10000,F13,10000)</f>
        <v>10000</v>
      </c>
      <c r="H13" s="12">
        <f>G13*0.7</f>
        <v>7000</v>
      </c>
      <c r="I13" s="4"/>
    </row>
    <row r="14" spans="1:11" ht="16.5" customHeight="1">
      <c r="A14" s="4"/>
      <c r="B14" s="27" t="s">
        <v>26</v>
      </c>
      <c r="C14" s="27"/>
      <c r="D14" s="7">
        <v>8000</v>
      </c>
      <c r="E14" s="7"/>
      <c r="F14" s="12">
        <f t="shared" ref="F14:F22" si="0">SUM(D14:E14)</f>
        <v>8000</v>
      </c>
      <c r="G14" s="12">
        <f t="shared" ref="G14:G22" si="1">IF(F14&lt;10000,F14,10000)</f>
        <v>8000</v>
      </c>
      <c r="H14" s="12">
        <f t="shared" ref="H14:H22" si="2">G14*0.7</f>
        <v>5600</v>
      </c>
      <c r="I14" s="4"/>
    </row>
    <row r="15" spans="1:11" ht="16.5" customHeight="1">
      <c r="A15" s="4"/>
      <c r="B15" s="27" t="s">
        <v>27</v>
      </c>
      <c r="C15" s="27"/>
      <c r="D15" s="7">
        <v>12000</v>
      </c>
      <c r="E15" s="7"/>
      <c r="F15" s="12">
        <f t="shared" si="0"/>
        <v>12000</v>
      </c>
      <c r="G15" s="12">
        <f t="shared" si="1"/>
        <v>10000</v>
      </c>
      <c r="H15" s="12">
        <f t="shared" si="2"/>
        <v>7000</v>
      </c>
      <c r="I15" s="4"/>
    </row>
    <row r="16" spans="1:11" ht="16.5" customHeight="1">
      <c r="A16" s="4"/>
      <c r="B16" s="27" t="s">
        <v>45</v>
      </c>
      <c r="C16" s="27"/>
      <c r="D16" s="7">
        <v>50000</v>
      </c>
      <c r="E16" s="7"/>
      <c r="F16" s="12">
        <f t="shared" si="0"/>
        <v>50000</v>
      </c>
      <c r="G16" s="12">
        <f t="shared" si="1"/>
        <v>10000</v>
      </c>
      <c r="H16" s="12">
        <f t="shared" si="2"/>
        <v>7000</v>
      </c>
      <c r="I16" s="4"/>
    </row>
    <row r="17" spans="1:9" ht="16.5" customHeight="1">
      <c r="A17" s="4"/>
      <c r="B17" s="27"/>
      <c r="C17" s="27"/>
      <c r="D17" s="7"/>
      <c r="E17" s="7"/>
      <c r="F17" s="12">
        <f t="shared" si="0"/>
        <v>0</v>
      </c>
      <c r="G17" s="12">
        <f t="shared" si="1"/>
        <v>0</v>
      </c>
      <c r="H17" s="12">
        <f t="shared" si="2"/>
        <v>0</v>
      </c>
      <c r="I17" s="4"/>
    </row>
    <row r="18" spans="1:9" ht="16.5" customHeight="1">
      <c r="A18" s="4"/>
      <c r="B18" s="27"/>
      <c r="C18" s="27"/>
      <c r="D18" s="7"/>
      <c r="E18" s="7"/>
      <c r="F18" s="12">
        <f t="shared" si="0"/>
        <v>0</v>
      </c>
      <c r="G18" s="12">
        <f t="shared" si="1"/>
        <v>0</v>
      </c>
      <c r="H18" s="12">
        <f t="shared" si="2"/>
        <v>0</v>
      </c>
      <c r="I18" s="4"/>
    </row>
    <row r="19" spans="1:9" ht="16.5" customHeight="1">
      <c r="A19" s="4"/>
      <c r="B19" s="27"/>
      <c r="C19" s="27"/>
      <c r="D19" s="7"/>
      <c r="E19" s="7"/>
      <c r="F19" s="12">
        <f t="shared" si="0"/>
        <v>0</v>
      </c>
      <c r="G19" s="12">
        <f t="shared" si="1"/>
        <v>0</v>
      </c>
      <c r="H19" s="12">
        <f t="shared" si="2"/>
        <v>0</v>
      </c>
      <c r="I19" s="4"/>
    </row>
    <row r="20" spans="1:9" ht="16.5" customHeight="1">
      <c r="A20" s="4"/>
      <c r="B20" s="27"/>
      <c r="C20" s="27"/>
      <c r="D20" s="7"/>
      <c r="E20" s="7"/>
      <c r="F20" s="12">
        <f t="shared" si="0"/>
        <v>0</v>
      </c>
      <c r="G20" s="12">
        <f t="shared" si="1"/>
        <v>0</v>
      </c>
      <c r="H20" s="12">
        <f t="shared" si="2"/>
        <v>0</v>
      </c>
      <c r="I20" s="4"/>
    </row>
    <row r="21" spans="1:9" ht="16.5" customHeight="1">
      <c r="A21" s="4"/>
      <c r="B21" s="27"/>
      <c r="C21" s="27"/>
      <c r="D21" s="7"/>
      <c r="E21" s="7"/>
      <c r="F21" s="12">
        <f t="shared" si="0"/>
        <v>0</v>
      </c>
      <c r="G21" s="12">
        <f t="shared" si="1"/>
        <v>0</v>
      </c>
      <c r="H21" s="12">
        <f t="shared" si="2"/>
        <v>0</v>
      </c>
      <c r="I21" s="4"/>
    </row>
    <row r="22" spans="1:9" ht="16.5" customHeight="1">
      <c r="A22" s="4"/>
      <c r="B22" s="27"/>
      <c r="C22" s="27"/>
      <c r="D22" s="7"/>
      <c r="E22" s="7"/>
      <c r="F22" s="12">
        <f t="shared" si="0"/>
        <v>0</v>
      </c>
      <c r="G22" s="12">
        <f t="shared" si="1"/>
        <v>0</v>
      </c>
      <c r="H22" s="12">
        <f t="shared" si="2"/>
        <v>0</v>
      </c>
      <c r="I22" s="4"/>
    </row>
    <row r="23" spans="1:9" ht="16.5" customHeight="1">
      <c r="A23" s="4"/>
      <c r="B23" s="29" t="s">
        <v>24</v>
      </c>
      <c r="C23" s="30"/>
      <c r="D23" s="12">
        <f>SUM(D13:D22)</f>
        <v>100000</v>
      </c>
      <c r="E23" s="12">
        <f>SUM(E13:E22)</f>
        <v>0</v>
      </c>
      <c r="F23" s="12">
        <f>SUM(F13:F22)</f>
        <v>100000</v>
      </c>
      <c r="G23" s="12">
        <f>SUM(G13:G22)</f>
        <v>38000</v>
      </c>
      <c r="H23" s="12">
        <f>SUM(H13:H22)</f>
        <v>26600</v>
      </c>
      <c r="I23" s="4"/>
    </row>
    <row r="24" spans="1:9" ht="16.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6.5" customHeight="1"/>
    <row r="26" spans="1:9" ht="16.5" customHeight="1"/>
    <row r="27" spans="1:9" ht="16.5" customHeight="1"/>
    <row r="28" spans="1:9" ht="16.5" customHeight="1"/>
    <row r="29" spans="1:9" ht="16.5" customHeight="1"/>
    <row r="30" spans="1:9" ht="16.5" customHeight="1"/>
    <row r="31" spans="1:9" ht="16.5" customHeight="1"/>
    <row r="32" spans="1:9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</sheetData>
  <mergeCells count="25"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  <mergeCell ref="B14:C14"/>
    <mergeCell ref="B11:H11"/>
    <mergeCell ref="B12:C12"/>
    <mergeCell ref="B13:C13"/>
    <mergeCell ref="B2:B4"/>
    <mergeCell ref="B6:H6"/>
    <mergeCell ref="C2:H2"/>
    <mergeCell ref="C3:H3"/>
    <mergeCell ref="C4:H4"/>
    <mergeCell ref="B7:D7"/>
    <mergeCell ref="E7:E9"/>
    <mergeCell ref="B8:C8"/>
    <mergeCell ref="B9:C9"/>
    <mergeCell ref="F7:H7"/>
    <mergeCell ref="F8:G8"/>
    <mergeCell ref="F9:G9"/>
  </mergeCells>
  <dataValidations count="1">
    <dataValidation type="list" allowBlank="1" showInputMessage="1" showErrorMessage="1" sqref="D8 H8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ERC Calculator 2021 Q1</vt:lpstr>
      <vt:lpstr>2021 Q2</vt:lpstr>
      <vt:lpstr>2021 Q3</vt:lpstr>
      <vt:lpstr>2021 Q4 - Only Startups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Employee Retention Credit Calculator</cp:keywords>
  <cp:lastModifiedBy>Windows User</cp:lastModifiedBy>
  <dcterms:created xsi:type="dcterms:W3CDTF">2022-01-24T12:55:40Z</dcterms:created>
  <dcterms:modified xsi:type="dcterms:W3CDTF">2022-01-27T08:32:39Z</dcterms:modified>
</cp:coreProperties>
</file>