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79ED8CE3-5218-4E29-82F2-2477CE5C3916}" xr6:coauthVersionLast="47" xr6:coauthVersionMax="47" xr10:uidLastSave="{00000000-0000-0000-0000-000000000000}"/>
  <bookViews>
    <workbookView xWindow="20" yWindow="20" windowWidth="19180" windowHeight="10060" xr2:uid="{00000000-000D-0000-FFFF-FFFF00000000}"/>
  </bookViews>
  <sheets>
    <sheet name="Federal Income Tax Calcula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9" i="1" l="1"/>
  <c r="G58" i="1"/>
  <c r="G56" i="1"/>
  <c r="G55" i="1"/>
  <c r="G54" i="1"/>
  <c r="G38" i="1"/>
  <c r="G18" i="1"/>
  <c r="G99" i="1"/>
  <c r="G51" i="1"/>
  <c r="G39" i="1" l="1"/>
  <c r="G52" i="1" s="1"/>
  <c r="G62" i="1" s="1"/>
  <c r="G60" i="1"/>
  <c r="G75" i="1" l="1"/>
  <c r="G78" i="1" s="1"/>
  <c r="G77" i="1"/>
  <c r="G80" i="1" l="1"/>
  <c r="G82" i="1" s="1"/>
  <c r="G87" i="1" s="1"/>
  <c r="G100" i="1" s="1"/>
</calcChain>
</file>

<file path=xl/sharedStrings.xml><?xml version="1.0" encoding="utf-8"?>
<sst xmlns="http://schemas.openxmlformats.org/spreadsheetml/2006/main" count="111" uniqueCount="105">
  <si>
    <t>www.MSOfficeGeek.com</t>
  </si>
  <si>
    <t>Federal Income Tax Calculator</t>
  </si>
  <si>
    <t>(Excel, OpenOffice Calc &amp; Google Sheet)</t>
  </si>
  <si>
    <t>General Information</t>
  </si>
  <si>
    <t>Filing Status:</t>
  </si>
  <si>
    <t>Are you someone's Dependent?:</t>
  </si>
  <si>
    <t>Age</t>
  </si>
  <si>
    <t>Number Of Dependents Qualifying for Child Tax Credit between Age 6 and 17:</t>
  </si>
  <si>
    <t xml:space="preserve"> Number Of Dependents Qualifying for Child Tax Credit Unde The Age 6:</t>
  </si>
  <si>
    <t>Number of Dependents Qualifying for other dependent tax credit:</t>
  </si>
  <si>
    <t>Income from Wages, Salary and Tips</t>
  </si>
  <si>
    <t>Filer's W-2 Information</t>
  </si>
  <si>
    <t>Spouse's W-2 Information</t>
  </si>
  <si>
    <t>Amount in Box 5 of W-2:</t>
  </si>
  <si>
    <t>Spouse's Estimated Income:</t>
  </si>
  <si>
    <t>Filer's Estimated Income:</t>
  </si>
  <si>
    <t>Note: Fill information in the above this section only if filing status is Married Filing Jointly</t>
  </si>
  <si>
    <t>Income from Other Sources</t>
  </si>
  <si>
    <t>Taxable Refunds of State and Local Income Taxes:</t>
  </si>
  <si>
    <t>Taxable Interest:</t>
  </si>
  <si>
    <t>Tax-Exempt Interest:</t>
  </si>
  <si>
    <t>Dividends (Includes any qualified dividends):</t>
  </si>
  <si>
    <t>Qualified Dividends (Included in Dividends above):</t>
  </si>
  <si>
    <t>Alimony Received:</t>
  </si>
  <si>
    <t>Taxable pensions and annuity distributions:</t>
  </si>
  <si>
    <t>Farm Income or Losses (Schedule F):</t>
  </si>
  <si>
    <t>Total Unemployment compensation:</t>
  </si>
  <si>
    <t>Social Security Benefits:</t>
  </si>
  <si>
    <t>Self-employed SEP, SIMPLE and qualified plans:</t>
  </si>
  <si>
    <t>Self-employed Health Insurance Deduction:</t>
  </si>
  <si>
    <t>Alimony Paid:</t>
  </si>
  <si>
    <t>Early Withdrawal Penalty from Certificate of Deposit or a Time-Deposit account before maturity:</t>
  </si>
  <si>
    <t>Deductions</t>
  </si>
  <si>
    <t>Itemized Deduction</t>
  </si>
  <si>
    <t>Taxable Income Calculations</t>
  </si>
  <si>
    <t>Tax Calculations</t>
  </si>
  <si>
    <t>Tax Credits</t>
  </si>
  <si>
    <t>Note: Insert the amount in below section only if the amount in Box 5 of Form W-2 is different.</t>
  </si>
  <si>
    <t>Business Income or Loss as per Schedule C and E subject to self-employment Taxes:</t>
  </si>
  <si>
    <t>Spouse's Business Income or Loss as per Schedule C and E subject to self-employment Taxes:</t>
  </si>
  <si>
    <t>Note: Fill information in the row below only if filing status is Married Filing Jointly</t>
  </si>
  <si>
    <t>Short Term Caital Gain or Loss:</t>
  </si>
  <si>
    <t>Long Term Caital Gain or Loss:</t>
  </si>
  <si>
    <t>Other Gain or Losses:</t>
  </si>
  <si>
    <t>Taxable IRA Distributions:</t>
  </si>
  <si>
    <t>Income from Rentals, royalties, S Corporations and Schedule E (Not included and subject to NIIT):</t>
  </si>
  <si>
    <t>Income from Rentals, royalties, S Corporations and Schedule E (Not included and not subject to NIIT):</t>
  </si>
  <si>
    <t>Total Gross Income:</t>
  </si>
  <si>
    <t>Adjustment To Gross Income to Get Adjusted Gross Income (AGI)</t>
  </si>
  <si>
    <t>Taxable Social Security Benefits(85%):</t>
  </si>
  <si>
    <t>Educator Expenses:</t>
  </si>
  <si>
    <t>Business Expenses (Form 2106):</t>
  </si>
  <si>
    <t>Health Savings Account (HSA) Deduction (Form 8889):</t>
  </si>
  <si>
    <t>50% of Self-Employement Tax (Schedule SE):</t>
  </si>
  <si>
    <t>IRA Deductions:</t>
  </si>
  <si>
    <t>Student Loan Interest Deduction:</t>
  </si>
  <si>
    <t>Total Adjustments:</t>
  </si>
  <si>
    <t>Single</t>
  </si>
  <si>
    <t>Standard Deduction:</t>
  </si>
  <si>
    <t>Additional Deduction if you are 65 or older:</t>
  </si>
  <si>
    <t>Additional Deduction if you are blind:</t>
  </si>
  <si>
    <t>Additional Deduction if Spouse is 65 or older:</t>
  </si>
  <si>
    <t>Additional Deduction if spouse is blind:</t>
  </si>
  <si>
    <t>No</t>
  </si>
  <si>
    <t>Below section applicable only to "Married Filing Jointly" or else Select "No".</t>
  </si>
  <si>
    <t>Total Standard Deduction:</t>
  </si>
  <si>
    <t>Adjusted Gross Income (AGI):</t>
  </si>
  <si>
    <t>Total Itemized Deductions:</t>
  </si>
  <si>
    <t>State and Local Income Taxes:</t>
  </si>
  <si>
    <t>State and Local Sales Taxes:</t>
  </si>
  <si>
    <t>Real Estate Property Taxes:</t>
  </si>
  <si>
    <t>Personal Property Taxes (eg. registration fees of a motor vehicle):</t>
  </si>
  <si>
    <t>Home mortgage Interests:</t>
  </si>
  <si>
    <t>Interest paid on Investments (eg. margin interest):</t>
  </si>
  <si>
    <t>Gifts to charities and Churches:</t>
  </si>
  <si>
    <t>Donations in Cash to Charities and Churches:</t>
  </si>
  <si>
    <t>Losses due to casualty or theft:</t>
  </si>
  <si>
    <t>Non-reimbursed Employee expenses by your employer:</t>
  </si>
  <si>
    <t>Fees paid for Tax Preparation:</t>
  </si>
  <si>
    <t>Gambling Losses to the extent of gambling winnings:</t>
  </si>
  <si>
    <t>Standard Deduction / Itemized Deduction:</t>
  </si>
  <si>
    <t>Total Taxable Income:</t>
  </si>
  <si>
    <t>Estimated Income Tax:</t>
  </si>
  <si>
    <t>Excess Advance Premium Tax Credit Repayment (Form 8962):</t>
  </si>
  <si>
    <t>Total Alternative Minimum Tax (AMT):</t>
  </si>
  <si>
    <t>Tax Before Credits:</t>
  </si>
  <si>
    <t>Minimum Tax:</t>
  </si>
  <si>
    <t>Tax Bracket Lower Limit</t>
  </si>
  <si>
    <t>Foreign Tax Credit (Form 1116):</t>
  </si>
  <si>
    <t>Credit for Child and Dependant Care Expenses (Form 2441):</t>
  </si>
  <si>
    <t>Education Credits (Form 8863 line 23):</t>
  </si>
  <si>
    <t>Retirement Savings Contribution Credit (Form 8880):</t>
  </si>
  <si>
    <t>Dependent Tax Credits:</t>
  </si>
  <si>
    <t>Residential Energy Credits (Form 5695):</t>
  </si>
  <si>
    <t>American Oppurtunity Credit non-refundable:</t>
  </si>
  <si>
    <t>Adoption Credit:</t>
  </si>
  <si>
    <t>Earned Income Tax Credit:</t>
  </si>
  <si>
    <t>Recovery Rebate Credit 2021:</t>
  </si>
  <si>
    <t>Total Tax Credits:</t>
  </si>
  <si>
    <t>How many?</t>
  </si>
  <si>
    <t>Tax Rate:</t>
  </si>
  <si>
    <t>Estimated Tax Liability for Financial Year 2022:</t>
  </si>
  <si>
    <t>Medical and Dental Expenses and medical insurance premiums exceeding the 7.5% amount of your AGI:</t>
  </si>
  <si>
    <t>Insert Applicable % Based on Your AGI:</t>
  </si>
  <si>
    <t>Qualified Business Income Deduction (Form 8995) If Applicable: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</si>
</sst>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5"/>
      <color rgb="FFFF3300"/>
      <name val="Arial"/>
      <family val="2"/>
    </font>
    <font>
      <b/>
      <sz val="18"/>
      <color rgb="FFFF3300"/>
      <name val="Arial"/>
      <family val="2"/>
    </font>
    <font>
      <b/>
      <sz val="14"/>
      <color theme="1"/>
      <name val="Arial"/>
      <family val="2"/>
    </font>
    <font>
      <b/>
      <sz val="11"/>
      <color rgb="FFCC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11">
    <border>
      <left/>
      <right/>
      <top/>
      <bottom/>
      <diagonal/>
    </border>
    <border>
      <left style="thin">
        <color rgb="FFFF3300"/>
      </left>
      <right style="thin">
        <color rgb="FFFF3300"/>
      </right>
      <top style="thin">
        <color rgb="FFFF3300"/>
      </top>
      <bottom style="thin">
        <color rgb="FFFF3300"/>
      </bottom>
      <diagonal/>
    </border>
    <border>
      <left style="thin">
        <color rgb="FFFF3300"/>
      </left>
      <right/>
      <top style="thin">
        <color rgb="FFFF3300"/>
      </top>
      <bottom/>
      <diagonal/>
    </border>
    <border>
      <left/>
      <right/>
      <top style="thin">
        <color rgb="FFFF3300"/>
      </top>
      <bottom/>
      <diagonal/>
    </border>
    <border>
      <left/>
      <right style="thin">
        <color rgb="FFFF3300"/>
      </right>
      <top style="thin">
        <color rgb="FFFF3300"/>
      </top>
      <bottom/>
      <diagonal/>
    </border>
    <border>
      <left style="thin">
        <color rgb="FFFF3300"/>
      </left>
      <right/>
      <top/>
      <bottom style="thin">
        <color rgb="FFFF3300"/>
      </bottom>
      <diagonal/>
    </border>
    <border>
      <left/>
      <right/>
      <top/>
      <bottom style="thin">
        <color rgb="FFFF3300"/>
      </bottom>
      <diagonal/>
    </border>
    <border>
      <left/>
      <right style="thin">
        <color rgb="FFFF3300"/>
      </right>
      <top/>
      <bottom style="thin">
        <color rgb="FFFF3300"/>
      </bottom>
      <diagonal/>
    </border>
    <border>
      <left style="thin">
        <color rgb="FFFF3300"/>
      </left>
      <right/>
      <top style="thin">
        <color rgb="FFFF3300"/>
      </top>
      <bottom style="thin">
        <color rgb="FFFF3300"/>
      </bottom>
      <diagonal/>
    </border>
    <border>
      <left/>
      <right/>
      <top style="thin">
        <color rgb="FFFF3300"/>
      </top>
      <bottom style="thin">
        <color rgb="FFFF3300"/>
      </bottom>
      <diagonal/>
    </border>
    <border>
      <left/>
      <right style="thin">
        <color rgb="FFFF3300"/>
      </right>
      <top style="thin">
        <color rgb="FFFF3300"/>
      </top>
      <bottom style="thin">
        <color rgb="FFFF33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164" fontId="2" fillId="3" borderId="1" xfId="0" applyNumberFormat="1" applyFont="1" applyFill="1" applyBorder="1" applyAlignment="1">
      <alignment horizontal="center" vertical="center"/>
    </xf>
    <xf numFmtId="9" fontId="1" fillId="3" borderId="1" xfId="0" applyNumberFormat="1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right" vertical="center"/>
    </xf>
    <xf numFmtId="0" fontId="2" fillId="2" borderId="9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/>
    </xf>
    <xf numFmtId="10" fontId="1" fillId="3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3300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19050</xdr:rowOff>
    </xdr:from>
    <xdr:to>
      <xdr:col>1</xdr:col>
      <xdr:colOff>838200</xdr:colOff>
      <xdr:row>3</xdr:row>
      <xdr:rowOff>269367</xdr:rowOff>
    </xdr:to>
    <xdr:pic>
      <xdr:nvPicPr>
        <xdr:cNvPr id="2" name="Picture 1" descr="mso-geek-face-white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0" y="228600"/>
          <a:ext cx="800100" cy="9361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6"/>
  <sheetViews>
    <sheetView tabSelected="1" topLeftCell="A70" workbookViewId="0">
      <selection activeCell="D83" sqref="D83"/>
    </sheetView>
  </sheetViews>
  <sheetFormatPr defaultColWidth="9.1796875" defaultRowHeight="14" x14ac:dyDescent="0.35"/>
  <cols>
    <col min="1" max="1" width="3.1796875" style="1" customWidth="1"/>
    <col min="2" max="2" width="13" style="1" customWidth="1"/>
    <col min="3" max="3" width="25" style="1" customWidth="1"/>
    <col min="4" max="4" width="24.26953125" style="1" customWidth="1"/>
    <col min="5" max="5" width="42.26953125" style="1" customWidth="1"/>
    <col min="6" max="6" width="13.54296875" style="1" customWidth="1"/>
    <col min="7" max="7" width="15.453125" style="1" bestFit="1" customWidth="1"/>
    <col min="8" max="8" width="3.1796875" style="1" customWidth="1"/>
    <col min="9" max="9" width="12" style="1" bestFit="1" customWidth="1"/>
    <col min="10" max="16384" width="9.1796875" style="1"/>
  </cols>
  <sheetData>
    <row r="1" spans="1:8" ht="16.5" customHeight="1" x14ac:dyDescent="0.35">
      <c r="A1" s="18"/>
      <c r="B1" s="18"/>
      <c r="C1" s="18"/>
      <c r="D1" s="18"/>
      <c r="E1" s="18"/>
      <c r="F1" s="18"/>
      <c r="G1" s="18"/>
      <c r="H1" s="18"/>
    </row>
    <row r="2" spans="1:8" ht="31.5" x14ac:dyDescent="0.35">
      <c r="A2" s="18"/>
      <c r="B2" s="26"/>
      <c r="C2" s="27" t="s">
        <v>0</v>
      </c>
      <c r="D2" s="27"/>
      <c r="E2" s="27"/>
      <c r="F2" s="27"/>
      <c r="G2" s="27"/>
      <c r="H2" s="18"/>
    </row>
    <row r="3" spans="1:8" ht="23" x14ac:dyDescent="0.35">
      <c r="A3" s="18"/>
      <c r="B3" s="26"/>
      <c r="C3" s="28" t="s">
        <v>1</v>
      </c>
      <c r="D3" s="28"/>
      <c r="E3" s="28"/>
      <c r="F3" s="28"/>
      <c r="G3" s="28"/>
      <c r="H3" s="18"/>
    </row>
    <row r="4" spans="1:8" ht="23" x14ac:dyDescent="0.35">
      <c r="A4" s="18"/>
      <c r="B4" s="26"/>
      <c r="C4" s="28" t="s">
        <v>2</v>
      </c>
      <c r="D4" s="28"/>
      <c r="E4" s="28"/>
      <c r="F4" s="28"/>
      <c r="G4" s="28"/>
      <c r="H4" s="18"/>
    </row>
    <row r="5" spans="1:8" ht="16.5" customHeight="1" x14ac:dyDescent="0.35">
      <c r="A5" s="18"/>
      <c r="B5" s="18"/>
      <c r="C5" s="18"/>
      <c r="D5" s="18"/>
      <c r="E5" s="18"/>
      <c r="F5" s="18"/>
      <c r="G5" s="18"/>
      <c r="H5" s="18"/>
    </row>
    <row r="6" spans="1:8" ht="18" x14ac:dyDescent="0.35">
      <c r="A6" s="18"/>
      <c r="B6" s="22" t="s">
        <v>3</v>
      </c>
      <c r="C6" s="22"/>
      <c r="D6" s="22"/>
      <c r="E6" s="22"/>
      <c r="F6" s="22"/>
      <c r="G6" s="22"/>
      <c r="H6" s="18"/>
    </row>
    <row r="7" spans="1:8" x14ac:dyDescent="0.35">
      <c r="A7" s="18"/>
      <c r="B7" s="24" t="s">
        <v>4</v>
      </c>
      <c r="C7" s="24"/>
      <c r="D7" s="14" t="s">
        <v>57</v>
      </c>
      <c r="E7" s="4"/>
      <c r="F7" s="5" t="s">
        <v>99</v>
      </c>
      <c r="G7" s="6" t="s">
        <v>6</v>
      </c>
      <c r="H7" s="18"/>
    </row>
    <row r="8" spans="1:8" ht="33.75" customHeight="1" x14ac:dyDescent="0.35">
      <c r="A8" s="18"/>
      <c r="B8" s="24" t="s">
        <v>5</v>
      </c>
      <c r="C8" s="24"/>
      <c r="D8" s="14" t="s">
        <v>63</v>
      </c>
      <c r="E8" s="7" t="s">
        <v>7</v>
      </c>
      <c r="F8" s="15">
        <v>2</v>
      </c>
      <c r="G8" s="14">
        <v>12</v>
      </c>
      <c r="H8" s="18"/>
    </row>
    <row r="9" spans="1:8" ht="30.75" customHeight="1" x14ac:dyDescent="0.35">
      <c r="A9" s="18"/>
      <c r="B9" s="29"/>
      <c r="C9" s="30"/>
      <c r="D9" s="31"/>
      <c r="E9" s="7" t="s">
        <v>8</v>
      </c>
      <c r="F9" s="14">
        <v>1</v>
      </c>
      <c r="G9" s="14">
        <v>5</v>
      </c>
      <c r="H9" s="18"/>
    </row>
    <row r="10" spans="1:8" ht="28" x14ac:dyDescent="0.35">
      <c r="A10" s="18"/>
      <c r="B10" s="32"/>
      <c r="C10" s="33"/>
      <c r="D10" s="34"/>
      <c r="E10" s="7" t="s">
        <v>9</v>
      </c>
      <c r="F10" s="14">
        <v>1</v>
      </c>
      <c r="G10" s="14">
        <v>42</v>
      </c>
      <c r="H10" s="18"/>
    </row>
    <row r="11" spans="1:8" ht="18" x14ac:dyDescent="0.35">
      <c r="A11" s="18"/>
      <c r="B11" s="22" t="s">
        <v>10</v>
      </c>
      <c r="C11" s="22"/>
      <c r="D11" s="22"/>
      <c r="E11" s="22"/>
      <c r="F11" s="22"/>
      <c r="G11" s="22"/>
      <c r="H11" s="18"/>
    </row>
    <row r="12" spans="1:8" ht="16.5" customHeight="1" x14ac:dyDescent="0.35">
      <c r="A12" s="18"/>
      <c r="B12" s="24" t="s">
        <v>15</v>
      </c>
      <c r="C12" s="24"/>
      <c r="D12" s="16">
        <v>150000</v>
      </c>
      <c r="E12" s="9" t="s">
        <v>14</v>
      </c>
      <c r="F12" s="16">
        <v>0</v>
      </c>
      <c r="G12" s="10"/>
      <c r="H12" s="18"/>
    </row>
    <row r="13" spans="1:8" ht="16.5" customHeight="1" x14ac:dyDescent="0.35">
      <c r="A13" s="18"/>
      <c r="B13" s="25" t="s">
        <v>37</v>
      </c>
      <c r="C13" s="25"/>
      <c r="D13" s="25"/>
      <c r="E13" s="25"/>
      <c r="F13" s="11"/>
      <c r="G13" s="10"/>
      <c r="H13" s="18"/>
    </row>
    <row r="14" spans="1:8" ht="16.5" customHeight="1" x14ac:dyDescent="0.35">
      <c r="A14" s="18"/>
      <c r="B14" s="35" t="s">
        <v>11</v>
      </c>
      <c r="C14" s="35"/>
      <c r="D14" s="3"/>
      <c r="E14" s="6" t="s">
        <v>12</v>
      </c>
      <c r="F14" s="4"/>
      <c r="G14" s="4"/>
      <c r="H14" s="18"/>
    </row>
    <row r="15" spans="1:8" ht="16.5" customHeight="1" x14ac:dyDescent="0.35">
      <c r="A15" s="18"/>
      <c r="B15" s="24" t="s">
        <v>13</v>
      </c>
      <c r="C15" s="24"/>
      <c r="D15" s="16">
        <v>148000</v>
      </c>
      <c r="E15" s="9" t="s">
        <v>13</v>
      </c>
      <c r="F15" s="16">
        <v>0</v>
      </c>
      <c r="G15" s="4"/>
      <c r="H15" s="18"/>
    </row>
    <row r="16" spans="1:8" ht="16.5" customHeight="1" x14ac:dyDescent="0.35">
      <c r="A16" s="18"/>
      <c r="B16" s="4"/>
      <c r="C16" s="4"/>
      <c r="D16" s="4"/>
      <c r="E16" s="23" t="s">
        <v>16</v>
      </c>
      <c r="F16" s="4"/>
      <c r="G16" s="4"/>
      <c r="H16" s="18"/>
    </row>
    <row r="17" spans="1:8" ht="16.5" customHeight="1" x14ac:dyDescent="0.35">
      <c r="A17" s="18"/>
      <c r="B17" s="4"/>
      <c r="C17" s="4"/>
      <c r="D17" s="4"/>
      <c r="E17" s="23"/>
      <c r="F17" s="4"/>
      <c r="G17" s="4"/>
      <c r="H17" s="18"/>
    </row>
    <row r="18" spans="1:8" ht="16.5" customHeight="1" x14ac:dyDescent="0.35">
      <c r="A18" s="18"/>
      <c r="B18" s="4"/>
      <c r="C18" s="4"/>
      <c r="D18" s="4"/>
      <c r="E18" s="23"/>
      <c r="F18" s="4"/>
      <c r="G18" s="13">
        <f>MAX(D12,D15)+MAX(F12,F15)</f>
        <v>150000</v>
      </c>
      <c r="H18" s="18"/>
    </row>
    <row r="19" spans="1:8" ht="18" x14ac:dyDescent="0.35">
      <c r="A19" s="18"/>
      <c r="B19" s="22" t="s">
        <v>17</v>
      </c>
      <c r="C19" s="22"/>
      <c r="D19" s="22"/>
      <c r="E19" s="22"/>
      <c r="F19" s="22"/>
      <c r="G19" s="22"/>
      <c r="H19" s="18"/>
    </row>
    <row r="20" spans="1:8" ht="16.5" customHeight="1" x14ac:dyDescent="0.35">
      <c r="A20" s="18"/>
      <c r="B20" s="24" t="s">
        <v>19</v>
      </c>
      <c r="C20" s="24"/>
      <c r="D20" s="24"/>
      <c r="E20" s="24"/>
      <c r="F20" s="24"/>
      <c r="G20" s="16">
        <v>750</v>
      </c>
      <c r="H20" s="18"/>
    </row>
    <row r="21" spans="1:8" ht="16.5" customHeight="1" x14ac:dyDescent="0.35">
      <c r="A21" s="18"/>
      <c r="B21" s="24" t="s">
        <v>20</v>
      </c>
      <c r="C21" s="24"/>
      <c r="D21" s="24"/>
      <c r="E21" s="24"/>
      <c r="F21" s="24"/>
      <c r="G21" s="16">
        <v>200</v>
      </c>
      <c r="H21" s="18"/>
    </row>
    <row r="22" spans="1:8" ht="16.5" customHeight="1" x14ac:dyDescent="0.35">
      <c r="A22" s="18"/>
      <c r="B22" s="24" t="s">
        <v>21</v>
      </c>
      <c r="C22" s="24"/>
      <c r="D22" s="24"/>
      <c r="E22" s="24"/>
      <c r="F22" s="24"/>
      <c r="G22" s="16">
        <v>1500</v>
      </c>
      <c r="H22" s="18"/>
    </row>
    <row r="23" spans="1:8" ht="16.5" customHeight="1" x14ac:dyDescent="0.35">
      <c r="A23" s="18"/>
      <c r="B23" s="24" t="s">
        <v>22</v>
      </c>
      <c r="C23" s="24"/>
      <c r="D23" s="24"/>
      <c r="E23" s="24"/>
      <c r="F23" s="24"/>
      <c r="G23" s="16">
        <v>1150</v>
      </c>
      <c r="H23" s="18"/>
    </row>
    <row r="24" spans="1:8" ht="16.5" customHeight="1" x14ac:dyDescent="0.35">
      <c r="A24" s="18"/>
      <c r="B24" s="24" t="s">
        <v>18</v>
      </c>
      <c r="C24" s="24"/>
      <c r="D24" s="24"/>
      <c r="E24" s="24"/>
      <c r="F24" s="24"/>
      <c r="G24" s="16">
        <v>1500</v>
      </c>
      <c r="H24" s="18"/>
    </row>
    <row r="25" spans="1:8" ht="16.5" customHeight="1" x14ac:dyDescent="0.35">
      <c r="A25" s="18"/>
      <c r="B25" s="24" t="s">
        <v>23</v>
      </c>
      <c r="C25" s="24"/>
      <c r="D25" s="24"/>
      <c r="E25" s="24"/>
      <c r="F25" s="24"/>
      <c r="G25" s="16">
        <v>50000</v>
      </c>
      <c r="H25" s="18"/>
    </row>
    <row r="26" spans="1:8" ht="16.5" customHeight="1" x14ac:dyDescent="0.35">
      <c r="A26" s="18"/>
      <c r="B26" s="24" t="s">
        <v>38</v>
      </c>
      <c r="C26" s="24"/>
      <c r="D26" s="24"/>
      <c r="E26" s="24"/>
      <c r="F26" s="24"/>
      <c r="G26" s="16">
        <v>100000</v>
      </c>
      <c r="H26" s="18"/>
    </row>
    <row r="27" spans="1:8" ht="16.5" customHeight="1" x14ac:dyDescent="0.35">
      <c r="A27" s="18"/>
      <c r="B27" s="25" t="s">
        <v>40</v>
      </c>
      <c r="C27" s="25"/>
      <c r="D27" s="25"/>
      <c r="E27" s="25"/>
      <c r="F27" s="25"/>
      <c r="G27" s="16"/>
      <c r="H27" s="18"/>
    </row>
    <row r="28" spans="1:8" ht="16.5" customHeight="1" x14ac:dyDescent="0.35">
      <c r="A28" s="18"/>
      <c r="B28" s="24" t="s">
        <v>39</v>
      </c>
      <c r="C28" s="24"/>
      <c r="D28" s="24"/>
      <c r="E28" s="24"/>
      <c r="F28" s="24"/>
      <c r="G28" s="16">
        <v>0</v>
      </c>
      <c r="H28" s="18"/>
    </row>
    <row r="29" spans="1:8" ht="16.5" customHeight="1" x14ac:dyDescent="0.35">
      <c r="A29" s="18"/>
      <c r="B29" s="24" t="s">
        <v>41</v>
      </c>
      <c r="C29" s="24"/>
      <c r="D29" s="24"/>
      <c r="E29" s="24"/>
      <c r="F29" s="24"/>
      <c r="G29" s="16">
        <v>1500</v>
      </c>
      <c r="H29" s="18"/>
    </row>
    <row r="30" spans="1:8" ht="16.5" customHeight="1" x14ac:dyDescent="0.35">
      <c r="A30" s="18"/>
      <c r="B30" s="24" t="s">
        <v>42</v>
      </c>
      <c r="C30" s="24"/>
      <c r="D30" s="24"/>
      <c r="E30" s="24"/>
      <c r="F30" s="24"/>
      <c r="G30" s="16">
        <v>50000</v>
      </c>
      <c r="H30" s="18"/>
    </row>
    <row r="31" spans="1:8" ht="16.5" customHeight="1" x14ac:dyDescent="0.35">
      <c r="A31" s="18"/>
      <c r="B31" s="24" t="s">
        <v>43</v>
      </c>
      <c r="C31" s="24"/>
      <c r="D31" s="24"/>
      <c r="E31" s="24"/>
      <c r="F31" s="24"/>
      <c r="G31" s="16">
        <v>1000</v>
      </c>
      <c r="H31" s="18"/>
    </row>
    <row r="32" spans="1:8" ht="16.5" customHeight="1" x14ac:dyDescent="0.35">
      <c r="A32" s="18"/>
      <c r="B32" s="24" t="s">
        <v>44</v>
      </c>
      <c r="C32" s="24"/>
      <c r="D32" s="24"/>
      <c r="E32" s="24"/>
      <c r="F32" s="24"/>
      <c r="G32" s="16">
        <v>25000</v>
      </c>
      <c r="H32" s="18"/>
    </row>
    <row r="33" spans="1:9" ht="16.5" customHeight="1" x14ac:dyDescent="0.35">
      <c r="A33" s="18"/>
      <c r="B33" s="24" t="s">
        <v>24</v>
      </c>
      <c r="C33" s="24"/>
      <c r="D33" s="24"/>
      <c r="E33" s="24"/>
      <c r="F33" s="24"/>
      <c r="G33" s="16">
        <v>150000</v>
      </c>
      <c r="H33" s="18"/>
    </row>
    <row r="34" spans="1:9" ht="16.5" customHeight="1" x14ac:dyDescent="0.35">
      <c r="A34" s="18"/>
      <c r="B34" s="24" t="s">
        <v>45</v>
      </c>
      <c r="C34" s="24"/>
      <c r="D34" s="24"/>
      <c r="E34" s="24"/>
      <c r="F34" s="24"/>
      <c r="G34" s="16">
        <v>75000</v>
      </c>
      <c r="H34" s="18"/>
    </row>
    <row r="35" spans="1:9" ht="16.5" customHeight="1" x14ac:dyDescent="0.35">
      <c r="A35" s="18"/>
      <c r="B35" s="24" t="s">
        <v>46</v>
      </c>
      <c r="C35" s="24"/>
      <c r="D35" s="24"/>
      <c r="E35" s="24"/>
      <c r="F35" s="24"/>
      <c r="G35" s="16">
        <v>12000</v>
      </c>
      <c r="H35" s="18"/>
    </row>
    <row r="36" spans="1:9" ht="16.5" customHeight="1" x14ac:dyDescent="0.35">
      <c r="A36" s="18"/>
      <c r="B36" s="24" t="s">
        <v>25</v>
      </c>
      <c r="C36" s="24"/>
      <c r="D36" s="24"/>
      <c r="E36" s="24"/>
      <c r="F36" s="24"/>
      <c r="G36" s="16">
        <v>25000</v>
      </c>
      <c r="H36" s="18"/>
    </row>
    <row r="37" spans="1:9" ht="16.5" customHeight="1" x14ac:dyDescent="0.35">
      <c r="A37" s="18"/>
      <c r="B37" s="24" t="s">
        <v>26</v>
      </c>
      <c r="C37" s="24"/>
      <c r="D37" s="24"/>
      <c r="E37" s="24"/>
      <c r="F37" s="24"/>
      <c r="G37" s="16">
        <v>1500</v>
      </c>
      <c r="H37" s="18"/>
    </row>
    <row r="38" spans="1:9" ht="16.5" customHeight="1" x14ac:dyDescent="0.35">
      <c r="A38" s="18"/>
      <c r="B38" s="24" t="s">
        <v>27</v>
      </c>
      <c r="C38" s="24"/>
      <c r="D38" s="16">
        <v>1500</v>
      </c>
      <c r="E38" s="24" t="s">
        <v>49</v>
      </c>
      <c r="F38" s="24"/>
      <c r="G38" s="8">
        <f>G37*$D$39</f>
        <v>1275</v>
      </c>
      <c r="H38" s="18"/>
    </row>
    <row r="39" spans="1:9" ht="16.5" customHeight="1" x14ac:dyDescent="0.35">
      <c r="A39" s="18"/>
      <c r="B39" s="11"/>
      <c r="C39" s="9" t="s">
        <v>103</v>
      </c>
      <c r="D39" s="43">
        <v>0.85</v>
      </c>
      <c r="E39" s="36" t="s">
        <v>47</v>
      </c>
      <c r="F39" s="38"/>
      <c r="G39" s="13">
        <f>G18+SUM(G20:G38)</f>
        <v>647375</v>
      </c>
      <c r="H39" s="18"/>
      <c r="I39" s="2"/>
    </row>
    <row r="40" spans="1:9" ht="18" x14ac:dyDescent="0.35">
      <c r="A40" s="18"/>
      <c r="B40" s="22" t="s">
        <v>48</v>
      </c>
      <c r="C40" s="22"/>
      <c r="D40" s="22"/>
      <c r="E40" s="22"/>
      <c r="F40" s="22"/>
      <c r="G40" s="22"/>
      <c r="H40" s="18"/>
    </row>
    <row r="41" spans="1:9" ht="16.5" customHeight="1" x14ac:dyDescent="0.35">
      <c r="A41" s="18"/>
      <c r="B41" s="24" t="s">
        <v>50</v>
      </c>
      <c r="C41" s="24"/>
      <c r="D41" s="24"/>
      <c r="E41" s="24"/>
      <c r="F41" s="24"/>
      <c r="G41" s="16">
        <v>250</v>
      </c>
      <c r="H41" s="18"/>
    </row>
    <row r="42" spans="1:9" ht="16.5" customHeight="1" x14ac:dyDescent="0.35">
      <c r="A42" s="18"/>
      <c r="B42" s="24" t="s">
        <v>51</v>
      </c>
      <c r="C42" s="24"/>
      <c r="D42" s="24"/>
      <c r="E42" s="24"/>
      <c r="F42" s="24"/>
      <c r="G42" s="16">
        <v>1500</v>
      </c>
      <c r="H42" s="18"/>
    </row>
    <row r="43" spans="1:9" ht="16.5" customHeight="1" x14ac:dyDescent="0.35">
      <c r="A43" s="18"/>
      <c r="B43" s="24" t="s">
        <v>52</v>
      </c>
      <c r="C43" s="24"/>
      <c r="D43" s="24"/>
      <c r="E43" s="24"/>
      <c r="F43" s="24"/>
      <c r="G43" s="16">
        <v>10000</v>
      </c>
      <c r="H43" s="18"/>
    </row>
    <row r="44" spans="1:9" ht="16.5" customHeight="1" x14ac:dyDescent="0.35">
      <c r="A44" s="18"/>
      <c r="B44" s="24" t="s">
        <v>53</v>
      </c>
      <c r="C44" s="24"/>
      <c r="D44" s="24"/>
      <c r="E44" s="24"/>
      <c r="F44" s="24"/>
      <c r="G44" s="16">
        <v>1674</v>
      </c>
      <c r="H44" s="18"/>
    </row>
    <row r="45" spans="1:9" ht="16.5" customHeight="1" x14ac:dyDescent="0.35">
      <c r="A45" s="18"/>
      <c r="B45" s="24" t="s">
        <v>28</v>
      </c>
      <c r="C45" s="24"/>
      <c r="D45" s="24"/>
      <c r="E45" s="24"/>
      <c r="F45" s="24"/>
      <c r="G45" s="16">
        <v>1500</v>
      </c>
      <c r="H45" s="18"/>
    </row>
    <row r="46" spans="1:9" ht="16.5" customHeight="1" x14ac:dyDescent="0.35">
      <c r="A46" s="18"/>
      <c r="B46" s="24" t="s">
        <v>29</v>
      </c>
      <c r="C46" s="24"/>
      <c r="D46" s="24"/>
      <c r="E46" s="24"/>
      <c r="F46" s="24"/>
      <c r="G46" s="16">
        <v>1000</v>
      </c>
      <c r="H46" s="18"/>
    </row>
    <row r="47" spans="1:9" ht="16.5" customHeight="1" x14ac:dyDescent="0.35">
      <c r="A47" s="18"/>
      <c r="B47" s="24" t="s">
        <v>31</v>
      </c>
      <c r="C47" s="24"/>
      <c r="D47" s="24"/>
      <c r="E47" s="24"/>
      <c r="F47" s="24"/>
      <c r="G47" s="16">
        <v>1000</v>
      </c>
      <c r="H47" s="18"/>
    </row>
    <row r="48" spans="1:9" ht="16.5" customHeight="1" x14ac:dyDescent="0.35">
      <c r="A48" s="18"/>
      <c r="B48" s="24" t="s">
        <v>30</v>
      </c>
      <c r="C48" s="24"/>
      <c r="D48" s="24"/>
      <c r="E48" s="24"/>
      <c r="F48" s="24"/>
      <c r="G48" s="16">
        <v>1</v>
      </c>
      <c r="H48" s="18"/>
    </row>
    <row r="49" spans="1:8" ht="16.5" customHeight="1" x14ac:dyDescent="0.35">
      <c r="A49" s="18"/>
      <c r="B49" s="24" t="s">
        <v>54</v>
      </c>
      <c r="C49" s="24"/>
      <c r="D49" s="24"/>
      <c r="E49" s="24"/>
      <c r="F49" s="24"/>
      <c r="G49" s="16">
        <v>20000</v>
      </c>
      <c r="H49" s="18"/>
    </row>
    <row r="50" spans="1:8" ht="16.5" customHeight="1" x14ac:dyDescent="0.35">
      <c r="A50" s="18"/>
      <c r="B50" s="24" t="s">
        <v>55</v>
      </c>
      <c r="C50" s="24"/>
      <c r="D50" s="24"/>
      <c r="E50" s="24"/>
      <c r="F50" s="24"/>
      <c r="G50" s="16">
        <v>200</v>
      </c>
      <c r="H50" s="18"/>
    </row>
    <row r="51" spans="1:8" ht="16.5" customHeight="1" x14ac:dyDescent="0.35">
      <c r="A51" s="18"/>
      <c r="B51" s="24" t="s">
        <v>56</v>
      </c>
      <c r="C51" s="24"/>
      <c r="D51" s="24"/>
      <c r="E51" s="24"/>
      <c r="F51" s="24"/>
      <c r="G51" s="13">
        <f>SUM(G41:G50)</f>
        <v>37125</v>
      </c>
      <c r="H51" s="18"/>
    </row>
    <row r="52" spans="1:8" ht="16.5" customHeight="1" x14ac:dyDescent="0.35">
      <c r="A52" s="18"/>
      <c r="B52" s="24" t="s">
        <v>66</v>
      </c>
      <c r="C52" s="24"/>
      <c r="D52" s="24"/>
      <c r="E52" s="24"/>
      <c r="F52" s="24"/>
      <c r="G52" s="13">
        <f>G39-G51</f>
        <v>610250</v>
      </c>
      <c r="H52" s="18"/>
    </row>
    <row r="53" spans="1:8" ht="18" x14ac:dyDescent="0.35">
      <c r="A53" s="18"/>
      <c r="B53" s="22" t="s">
        <v>32</v>
      </c>
      <c r="C53" s="22"/>
      <c r="D53" s="22"/>
      <c r="E53" s="22"/>
      <c r="F53" s="22"/>
      <c r="G53" s="22"/>
      <c r="H53" s="18"/>
    </row>
    <row r="54" spans="1:8" ht="16.5" customHeight="1" x14ac:dyDescent="0.35">
      <c r="A54" s="18"/>
      <c r="B54" s="24" t="s">
        <v>58</v>
      </c>
      <c r="C54" s="24"/>
      <c r="D54" s="24"/>
      <c r="E54" s="24"/>
      <c r="F54" s="24"/>
      <c r="G54" s="13">
        <f>IF($D$7="Single",15750,IF($D$7="Married Filing Separately",15750,IF($D$7="Married Filing Jointly",31500,IF($D$7="Qualified Widow or Widower",31500,IF($D$7="Head of Household",23625,"")))))</f>
        <v>15750</v>
      </c>
      <c r="H54" s="18"/>
    </row>
    <row r="55" spans="1:8" ht="16.5" customHeight="1" x14ac:dyDescent="0.35">
      <c r="A55" s="18"/>
      <c r="B55" s="24" t="s">
        <v>59</v>
      </c>
      <c r="C55" s="24"/>
      <c r="D55" s="24"/>
      <c r="E55" s="24"/>
      <c r="F55" s="14" t="s">
        <v>63</v>
      </c>
      <c r="G55" s="13">
        <f>IF(F55="Yes",1600,0)</f>
        <v>0</v>
      </c>
      <c r="H55" s="18"/>
    </row>
    <row r="56" spans="1:8" ht="16.5" customHeight="1" x14ac:dyDescent="0.35">
      <c r="A56" s="18"/>
      <c r="B56" s="24" t="s">
        <v>60</v>
      </c>
      <c r="C56" s="24"/>
      <c r="D56" s="24"/>
      <c r="E56" s="24"/>
      <c r="F56" s="14" t="s">
        <v>63</v>
      </c>
      <c r="G56" s="13">
        <f>IF(F56="Yes",1600,0)</f>
        <v>0</v>
      </c>
      <c r="H56" s="18"/>
    </row>
    <row r="57" spans="1:8" ht="16.5" customHeight="1" x14ac:dyDescent="0.35">
      <c r="A57" s="18"/>
      <c r="B57" s="25" t="s">
        <v>64</v>
      </c>
      <c r="C57" s="25"/>
      <c r="D57" s="25"/>
      <c r="E57" s="25"/>
      <c r="F57" s="17"/>
      <c r="G57" s="13"/>
      <c r="H57" s="18"/>
    </row>
    <row r="58" spans="1:8" ht="16.5" customHeight="1" x14ac:dyDescent="0.35">
      <c r="A58" s="18"/>
      <c r="B58" s="24" t="s">
        <v>61</v>
      </c>
      <c r="C58" s="24"/>
      <c r="D58" s="24"/>
      <c r="E58" s="24"/>
      <c r="F58" s="14" t="s">
        <v>63</v>
      </c>
      <c r="G58" s="13">
        <f>IF(F58="Yes",1600,0)</f>
        <v>0</v>
      </c>
      <c r="H58" s="18"/>
    </row>
    <row r="59" spans="1:8" ht="16.5" customHeight="1" x14ac:dyDescent="0.35">
      <c r="A59" s="18"/>
      <c r="B59" s="24" t="s">
        <v>62</v>
      </c>
      <c r="C59" s="24"/>
      <c r="D59" s="24"/>
      <c r="E59" s="24"/>
      <c r="F59" s="14" t="s">
        <v>63</v>
      </c>
      <c r="G59" s="13">
        <f>IF(F59="Yes",1600,0)</f>
        <v>0</v>
      </c>
      <c r="H59" s="18"/>
    </row>
    <row r="60" spans="1:8" ht="16.5" customHeight="1" x14ac:dyDescent="0.35">
      <c r="A60" s="18"/>
      <c r="B60" s="39" t="s">
        <v>65</v>
      </c>
      <c r="C60" s="40"/>
      <c r="D60" s="40"/>
      <c r="E60" s="40"/>
      <c r="F60" s="41"/>
      <c r="G60" s="13">
        <f>SUM(G54:G59)</f>
        <v>15750</v>
      </c>
      <c r="H60" s="18"/>
    </row>
    <row r="61" spans="1:8" ht="16.5" customHeight="1" x14ac:dyDescent="0.35">
      <c r="A61" s="18"/>
      <c r="B61" s="36" t="s">
        <v>33</v>
      </c>
      <c r="C61" s="37"/>
      <c r="D61" s="37"/>
      <c r="E61" s="37"/>
      <c r="F61" s="38"/>
      <c r="G61" s="4"/>
      <c r="H61" s="18"/>
    </row>
    <row r="62" spans="1:8" ht="16.5" customHeight="1" x14ac:dyDescent="0.35">
      <c r="A62" s="18"/>
      <c r="B62" s="35" t="s">
        <v>102</v>
      </c>
      <c r="C62" s="35"/>
      <c r="D62" s="35"/>
      <c r="E62" s="35"/>
      <c r="F62" s="19">
        <v>50000</v>
      </c>
      <c r="G62" s="13">
        <f>IF(F62&gt;(G52*7.5%),(F62-(G52*7.5%)),"")</f>
        <v>4231.25</v>
      </c>
      <c r="H62" s="18"/>
    </row>
    <row r="63" spans="1:8" ht="16.5" customHeight="1" x14ac:dyDescent="0.35">
      <c r="A63" s="18"/>
      <c r="B63" s="24" t="s">
        <v>68</v>
      </c>
      <c r="C63" s="24"/>
      <c r="D63" s="24"/>
      <c r="E63" s="24"/>
      <c r="F63" s="24"/>
      <c r="G63" s="16">
        <v>5000</v>
      </c>
      <c r="H63" s="18"/>
    </row>
    <row r="64" spans="1:8" ht="16.5" customHeight="1" x14ac:dyDescent="0.35">
      <c r="A64" s="18"/>
      <c r="B64" s="24" t="s">
        <v>69</v>
      </c>
      <c r="C64" s="24"/>
      <c r="D64" s="24"/>
      <c r="E64" s="24"/>
      <c r="F64" s="24"/>
      <c r="G64" s="16">
        <v>3000</v>
      </c>
      <c r="H64" s="18"/>
    </row>
    <row r="65" spans="1:8" ht="16.5" customHeight="1" x14ac:dyDescent="0.35">
      <c r="A65" s="18"/>
      <c r="B65" s="24" t="s">
        <v>70</v>
      </c>
      <c r="C65" s="24"/>
      <c r="D65" s="24"/>
      <c r="E65" s="24"/>
      <c r="F65" s="24"/>
      <c r="G65" s="16">
        <v>5000</v>
      </c>
      <c r="H65" s="18"/>
    </row>
    <row r="66" spans="1:8" ht="16.5" customHeight="1" x14ac:dyDescent="0.35">
      <c r="A66" s="18"/>
      <c r="B66" s="24" t="s">
        <v>71</v>
      </c>
      <c r="C66" s="24"/>
      <c r="D66" s="24"/>
      <c r="E66" s="24"/>
      <c r="F66" s="24"/>
      <c r="G66" s="16">
        <v>500</v>
      </c>
      <c r="H66" s="18"/>
    </row>
    <row r="67" spans="1:8" ht="16.5" customHeight="1" x14ac:dyDescent="0.35">
      <c r="A67" s="18"/>
      <c r="B67" s="24" t="s">
        <v>72</v>
      </c>
      <c r="C67" s="24"/>
      <c r="D67" s="24"/>
      <c r="E67" s="24"/>
      <c r="F67" s="24"/>
      <c r="G67" s="16">
        <v>50000</v>
      </c>
      <c r="H67" s="18"/>
    </row>
    <row r="68" spans="1:8" ht="16.5" customHeight="1" x14ac:dyDescent="0.35">
      <c r="A68" s="18"/>
      <c r="B68" s="24" t="s">
        <v>73</v>
      </c>
      <c r="C68" s="24"/>
      <c r="D68" s="24"/>
      <c r="E68" s="24"/>
      <c r="F68" s="24"/>
      <c r="G68" s="16">
        <v>4500</v>
      </c>
      <c r="H68" s="18"/>
    </row>
    <row r="69" spans="1:8" ht="16.5" customHeight="1" x14ac:dyDescent="0.35">
      <c r="A69" s="18"/>
      <c r="B69" s="24" t="s">
        <v>74</v>
      </c>
      <c r="C69" s="24"/>
      <c r="D69" s="24"/>
      <c r="E69" s="24"/>
      <c r="F69" s="24"/>
      <c r="G69" s="16">
        <v>10000</v>
      </c>
      <c r="H69" s="18"/>
    </row>
    <row r="70" spans="1:8" ht="16.5" customHeight="1" x14ac:dyDescent="0.35">
      <c r="A70" s="18"/>
      <c r="B70" s="24" t="s">
        <v>75</v>
      </c>
      <c r="C70" s="24"/>
      <c r="D70" s="24"/>
      <c r="E70" s="24"/>
      <c r="F70" s="24"/>
      <c r="G70" s="16">
        <v>5600</v>
      </c>
      <c r="H70" s="18"/>
    </row>
    <row r="71" spans="1:8" ht="16.5" customHeight="1" x14ac:dyDescent="0.35">
      <c r="A71" s="18"/>
      <c r="B71" s="24" t="s">
        <v>76</v>
      </c>
      <c r="C71" s="24"/>
      <c r="D71" s="24"/>
      <c r="E71" s="24"/>
      <c r="F71" s="24"/>
      <c r="G71" s="16">
        <v>15000</v>
      </c>
      <c r="H71" s="18"/>
    </row>
    <row r="72" spans="1:8" ht="16.5" customHeight="1" x14ac:dyDescent="0.35">
      <c r="A72" s="18"/>
      <c r="B72" s="24" t="s">
        <v>77</v>
      </c>
      <c r="C72" s="24"/>
      <c r="D72" s="24"/>
      <c r="E72" s="24"/>
      <c r="F72" s="24"/>
      <c r="G72" s="16">
        <v>500</v>
      </c>
      <c r="H72" s="18"/>
    </row>
    <row r="73" spans="1:8" ht="16.5" customHeight="1" x14ac:dyDescent="0.35">
      <c r="A73" s="18"/>
      <c r="B73" s="24" t="s">
        <v>78</v>
      </c>
      <c r="C73" s="24"/>
      <c r="D73" s="24"/>
      <c r="E73" s="24"/>
      <c r="F73" s="24"/>
      <c r="G73" s="16">
        <v>2500</v>
      </c>
      <c r="H73" s="18"/>
    </row>
    <row r="74" spans="1:8" ht="16.5" customHeight="1" x14ac:dyDescent="0.35">
      <c r="A74" s="18"/>
      <c r="B74" s="24" t="s">
        <v>79</v>
      </c>
      <c r="C74" s="24"/>
      <c r="D74" s="24"/>
      <c r="E74" s="24"/>
      <c r="F74" s="24"/>
      <c r="G74" s="16">
        <v>5000</v>
      </c>
      <c r="H74" s="18"/>
    </row>
    <row r="75" spans="1:8" ht="16.5" customHeight="1" x14ac:dyDescent="0.35">
      <c r="A75" s="18"/>
      <c r="B75" s="24" t="s">
        <v>67</v>
      </c>
      <c r="C75" s="24"/>
      <c r="D75" s="24"/>
      <c r="E75" s="24"/>
      <c r="F75" s="24"/>
      <c r="G75" s="13">
        <f>SUM(G62:G74)</f>
        <v>110831.25</v>
      </c>
      <c r="H75" s="18"/>
    </row>
    <row r="76" spans="1:8" ht="18" x14ac:dyDescent="0.35">
      <c r="A76" s="18"/>
      <c r="B76" s="22" t="s">
        <v>34</v>
      </c>
      <c r="C76" s="22"/>
      <c r="D76" s="22"/>
      <c r="E76" s="22"/>
      <c r="F76" s="22"/>
      <c r="G76" s="22"/>
      <c r="H76" s="18"/>
    </row>
    <row r="77" spans="1:8" ht="16.5" customHeight="1" x14ac:dyDescent="0.35">
      <c r="A77" s="18"/>
      <c r="B77" s="24" t="s">
        <v>66</v>
      </c>
      <c r="C77" s="24"/>
      <c r="D77" s="24"/>
      <c r="E77" s="24"/>
      <c r="F77" s="24"/>
      <c r="G77" s="13">
        <f>G52</f>
        <v>610250</v>
      </c>
      <c r="H77" s="18"/>
    </row>
    <row r="78" spans="1:8" ht="16.5" customHeight="1" x14ac:dyDescent="0.35">
      <c r="A78" s="18"/>
      <c r="B78" s="24" t="s">
        <v>80</v>
      </c>
      <c r="C78" s="24"/>
      <c r="D78" s="24"/>
      <c r="E78" s="24"/>
      <c r="F78" s="24"/>
      <c r="G78" s="13">
        <f>MAX(G60,G75)</f>
        <v>110831.25</v>
      </c>
      <c r="H78" s="18"/>
    </row>
    <row r="79" spans="1:8" ht="16.5" customHeight="1" x14ac:dyDescent="0.35">
      <c r="A79" s="18"/>
      <c r="B79" s="24" t="s">
        <v>104</v>
      </c>
      <c r="C79" s="24"/>
      <c r="D79" s="24"/>
      <c r="E79" s="24"/>
      <c r="F79" s="24"/>
      <c r="G79" s="19">
        <v>26150</v>
      </c>
      <c r="H79" s="18"/>
    </row>
    <row r="80" spans="1:8" ht="16.5" customHeight="1" x14ac:dyDescent="0.35">
      <c r="A80" s="18"/>
      <c r="B80" s="24" t="s">
        <v>81</v>
      </c>
      <c r="C80" s="24"/>
      <c r="D80" s="24"/>
      <c r="E80" s="24"/>
      <c r="F80" s="24"/>
      <c r="G80" s="13">
        <f>G77-G78-G79</f>
        <v>473268.75</v>
      </c>
      <c r="H80" s="18"/>
    </row>
    <row r="81" spans="1:8" ht="18" x14ac:dyDescent="0.35">
      <c r="A81" s="18"/>
      <c r="B81" s="22" t="s">
        <v>35</v>
      </c>
      <c r="C81" s="22"/>
      <c r="D81" s="22"/>
      <c r="E81" s="22"/>
      <c r="F81" s="22"/>
      <c r="G81" s="22"/>
      <c r="H81" s="18"/>
    </row>
    <row r="82" spans="1:8" ht="16.5" customHeight="1" x14ac:dyDescent="0.35">
      <c r="A82" s="18"/>
      <c r="B82" s="24" t="s">
        <v>100</v>
      </c>
      <c r="C82" s="24"/>
      <c r="D82" s="20">
        <v>0.35</v>
      </c>
      <c r="E82" s="24" t="s">
        <v>82</v>
      </c>
      <c r="F82" s="24"/>
      <c r="G82" s="13">
        <f>D83+(G80-D84)*D82</f>
        <v>140188.3125</v>
      </c>
      <c r="H82" s="18"/>
    </row>
    <row r="83" spans="1:8" ht="16.5" customHeight="1" x14ac:dyDescent="0.35">
      <c r="A83" s="18"/>
      <c r="B83" s="24" t="s">
        <v>86</v>
      </c>
      <c r="C83" s="24"/>
      <c r="D83" s="16">
        <v>47843</v>
      </c>
      <c r="E83" s="9"/>
      <c r="F83" s="9"/>
      <c r="G83" s="12"/>
      <c r="H83" s="18"/>
    </row>
    <row r="84" spans="1:8" ht="16.5" customHeight="1" x14ac:dyDescent="0.35">
      <c r="A84" s="18"/>
      <c r="B84" s="24" t="s">
        <v>87</v>
      </c>
      <c r="C84" s="24"/>
      <c r="D84" s="16">
        <v>209425</v>
      </c>
      <c r="E84" s="9"/>
      <c r="F84" s="9"/>
      <c r="G84" s="12"/>
      <c r="H84" s="18"/>
    </row>
    <row r="85" spans="1:8" ht="16.5" customHeight="1" x14ac:dyDescent="0.35">
      <c r="A85" s="18"/>
      <c r="B85" s="24" t="s">
        <v>83</v>
      </c>
      <c r="C85" s="24"/>
      <c r="D85" s="24"/>
      <c r="E85" s="24"/>
      <c r="F85" s="24"/>
      <c r="G85" s="16">
        <v>15000</v>
      </c>
      <c r="H85" s="18"/>
    </row>
    <row r="86" spans="1:8" ht="16.5" customHeight="1" x14ac:dyDescent="0.35">
      <c r="A86" s="18"/>
      <c r="B86" s="24" t="s">
        <v>84</v>
      </c>
      <c r="C86" s="24"/>
      <c r="D86" s="24"/>
      <c r="E86" s="24"/>
      <c r="F86" s="24"/>
      <c r="G86" s="16">
        <v>913</v>
      </c>
      <c r="H86" s="18"/>
    </row>
    <row r="87" spans="1:8" ht="16.5" customHeight="1" x14ac:dyDescent="0.35">
      <c r="A87" s="18"/>
      <c r="B87" s="24" t="s">
        <v>85</v>
      </c>
      <c r="C87" s="24"/>
      <c r="D87" s="24"/>
      <c r="E87" s="24"/>
      <c r="F87" s="24"/>
      <c r="G87" s="13">
        <f>SUM(G82:G86)</f>
        <v>156101.3125</v>
      </c>
      <c r="H87" s="18"/>
    </row>
    <row r="88" spans="1:8" ht="18" x14ac:dyDescent="0.35">
      <c r="A88" s="18"/>
      <c r="B88" s="22" t="s">
        <v>36</v>
      </c>
      <c r="C88" s="22"/>
      <c r="D88" s="22"/>
      <c r="E88" s="22"/>
      <c r="F88" s="22"/>
      <c r="G88" s="22"/>
      <c r="H88" s="18"/>
    </row>
    <row r="89" spans="1:8" ht="16.5" customHeight="1" x14ac:dyDescent="0.35">
      <c r="A89" s="18"/>
      <c r="B89" s="24" t="s">
        <v>88</v>
      </c>
      <c r="C89" s="24"/>
      <c r="D89" s="24"/>
      <c r="E89" s="24"/>
      <c r="F89" s="24"/>
      <c r="G89" s="16">
        <v>2000</v>
      </c>
      <c r="H89" s="18"/>
    </row>
    <row r="90" spans="1:8" ht="16.5" customHeight="1" x14ac:dyDescent="0.35">
      <c r="A90" s="18"/>
      <c r="B90" s="24" t="s">
        <v>89</v>
      </c>
      <c r="C90" s="24"/>
      <c r="D90" s="24"/>
      <c r="E90" s="24"/>
      <c r="F90" s="24"/>
      <c r="G90" s="16">
        <v>2000</v>
      </c>
      <c r="H90" s="18"/>
    </row>
    <row r="91" spans="1:8" ht="16.5" customHeight="1" x14ac:dyDescent="0.35">
      <c r="A91" s="18"/>
      <c r="B91" s="24" t="s">
        <v>90</v>
      </c>
      <c r="C91" s="24"/>
      <c r="D91" s="24"/>
      <c r="E91" s="24"/>
      <c r="F91" s="24"/>
      <c r="G91" s="16">
        <v>5000</v>
      </c>
      <c r="H91" s="18"/>
    </row>
    <row r="92" spans="1:8" ht="16.5" customHeight="1" x14ac:dyDescent="0.35">
      <c r="A92" s="18"/>
      <c r="B92" s="24" t="s">
        <v>91</v>
      </c>
      <c r="C92" s="24"/>
      <c r="D92" s="24"/>
      <c r="E92" s="24"/>
      <c r="F92" s="24"/>
      <c r="G92" s="16">
        <v>5000</v>
      </c>
      <c r="H92" s="18"/>
    </row>
    <row r="93" spans="1:8" ht="16.5" customHeight="1" x14ac:dyDescent="0.35">
      <c r="A93" s="18"/>
      <c r="B93" s="24" t="s">
        <v>92</v>
      </c>
      <c r="C93" s="24"/>
      <c r="D93" s="24"/>
      <c r="E93" s="24"/>
      <c r="F93" s="24"/>
      <c r="G93" s="16">
        <v>49000</v>
      </c>
      <c r="H93" s="18"/>
    </row>
    <row r="94" spans="1:8" ht="16.5" customHeight="1" x14ac:dyDescent="0.35">
      <c r="A94" s="18"/>
      <c r="B94" s="24" t="s">
        <v>93</v>
      </c>
      <c r="C94" s="24"/>
      <c r="D94" s="24"/>
      <c r="E94" s="24"/>
      <c r="F94" s="24"/>
      <c r="G94" s="16">
        <v>5000</v>
      </c>
      <c r="H94" s="18"/>
    </row>
    <row r="95" spans="1:8" ht="16.5" customHeight="1" x14ac:dyDescent="0.35">
      <c r="A95" s="18"/>
      <c r="B95" s="24" t="s">
        <v>94</v>
      </c>
      <c r="C95" s="24"/>
      <c r="D95" s="24"/>
      <c r="E95" s="24"/>
      <c r="F95" s="24"/>
      <c r="G95" s="16">
        <v>1500</v>
      </c>
      <c r="H95" s="18"/>
    </row>
    <row r="96" spans="1:8" ht="16.5" customHeight="1" x14ac:dyDescent="0.35">
      <c r="A96" s="18"/>
      <c r="B96" s="24" t="s">
        <v>95</v>
      </c>
      <c r="C96" s="24"/>
      <c r="D96" s="24"/>
      <c r="E96" s="24"/>
      <c r="F96" s="24"/>
      <c r="G96" s="16">
        <v>14000</v>
      </c>
      <c r="H96" s="18"/>
    </row>
    <row r="97" spans="1:8" ht="16.5" customHeight="1" x14ac:dyDescent="0.35">
      <c r="A97" s="18"/>
      <c r="B97" s="24" t="s">
        <v>96</v>
      </c>
      <c r="C97" s="24"/>
      <c r="D97" s="24"/>
      <c r="E97" s="24"/>
      <c r="F97" s="24"/>
      <c r="G97" s="16">
        <v>6728</v>
      </c>
      <c r="H97" s="18"/>
    </row>
    <row r="98" spans="1:8" ht="16.5" customHeight="1" x14ac:dyDescent="0.35">
      <c r="A98" s="18"/>
      <c r="B98" s="24" t="s">
        <v>97</v>
      </c>
      <c r="C98" s="24"/>
      <c r="D98" s="24"/>
      <c r="E98" s="24"/>
      <c r="F98" s="24"/>
      <c r="G98" s="16">
        <v>1500</v>
      </c>
      <c r="H98" s="18"/>
    </row>
    <row r="99" spans="1:8" ht="16.5" customHeight="1" x14ac:dyDescent="0.35">
      <c r="A99" s="18"/>
      <c r="B99" s="24" t="s">
        <v>98</v>
      </c>
      <c r="C99" s="24"/>
      <c r="D99" s="24"/>
      <c r="E99" s="24"/>
      <c r="F99" s="24"/>
      <c r="G99" s="13">
        <f>SUM(G89:G98)</f>
        <v>91728</v>
      </c>
      <c r="H99" s="18"/>
    </row>
    <row r="100" spans="1:8" ht="18" x14ac:dyDescent="0.35">
      <c r="A100" s="18"/>
      <c r="B100" s="42" t="s">
        <v>101</v>
      </c>
      <c r="C100" s="42"/>
      <c r="D100" s="42"/>
      <c r="E100" s="42"/>
      <c r="F100" s="42"/>
      <c r="G100" s="21">
        <f>G87-G99</f>
        <v>64373.3125</v>
      </c>
      <c r="H100" s="18"/>
    </row>
    <row r="101" spans="1:8" ht="16.5" customHeight="1" x14ac:dyDescent="0.35">
      <c r="A101" s="18"/>
      <c r="B101" s="18"/>
      <c r="C101" s="18"/>
      <c r="D101" s="18"/>
      <c r="E101" s="18"/>
      <c r="F101" s="18"/>
      <c r="G101" s="18"/>
      <c r="H101" s="18"/>
    </row>
    <row r="102" spans="1:8" ht="16.5" customHeight="1" x14ac:dyDescent="0.35"/>
    <row r="103" spans="1:8" ht="16.5" customHeight="1" x14ac:dyDescent="0.35"/>
    <row r="104" spans="1:8" ht="16.5" customHeight="1" x14ac:dyDescent="0.35"/>
    <row r="105" spans="1:8" ht="16.5" customHeight="1" x14ac:dyDescent="0.35"/>
    <row r="106" spans="1:8" ht="16.5" customHeight="1" x14ac:dyDescent="0.35"/>
    <row r="107" spans="1:8" ht="16.5" customHeight="1" x14ac:dyDescent="0.35"/>
    <row r="108" spans="1:8" ht="16.5" customHeight="1" x14ac:dyDescent="0.35"/>
    <row r="109" spans="1:8" ht="16.5" customHeight="1" x14ac:dyDescent="0.35"/>
    <row r="110" spans="1:8" ht="16.5" customHeight="1" x14ac:dyDescent="0.35"/>
    <row r="111" spans="1:8" ht="16.5" customHeight="1" x14ac:dyDescent="0.35"/>
    <row r="112" spans="1:8" ht="16.5" customHeight="1" x14ac:dyDescent="0.35"/>
    <row r="113" ht="16.5" customHeight="1" x14ac:dyDescent="0.35"/>
    <row r="114" ht="16.5" customHeight="1" x14ac:dyDescent="0.35"/>
    <row r="115" ht="16.5" customHeight="1" x14ac:dyDescent="0.35"/>
    <row r="116" ht="16.5" customHeight="1" x14ac:dyDescent="0.35"/>
    <row r="117" ht="16.5" customHeight="1" x14ac:dyDescent="0.35"/>
    <row r="118" ht="16.5" customHeight="1" x14ac:dyDescent="0.35"/>
    <row r="119" ht="16.5" customHeight="1" x14ac:dyDescent="0.35"/>
    <row r="120" ht="16.5" customHeight="1" x14ac:dyDescent="0.35"/>
    <row r="121" ht="16.5" customHeight="1" x14ac:dyDescent="0.35"/>
    <row r="122" ht="16.5" customHeight="1" x14ac:dyDescent="0.35"/>
    <row r="123" ht="16.5" customHeight="1" x14ac:dyDescent="0.35"/>
    <row r="124" ht="16.5" customHeight="1" x14ac:dyDescent="0.35"/>
    <row r="125" ht="16.5" customHeight="1" x14ac:dyDescent="0.35"/>
    <row r="126" ht="16.5" customHeight="1" x14ac:dyDescent="0.35"/>
    <row r="127" ht="16.5" customHeight="1" x14ac:dyDescent="0.35"/>
    <row r="128" ht="16.5" customHeight="1" x14ac:dyDescent="0.35"/>
    <row r="129" ht="16.5" customHeight="1" x14ac:dyDescent="0.35"/>
    <row r="130" ht="16.5" customHeight="1" x14ac:dyDescent="0.35"/>
    <row r="131" ht="16.5" customHeight="1" x14ac:dyDescent="0.35"/>
    <row r="132" ht="16.5" customHeight="1" x14ac:dyDescent="0.35"/>
    <row r="133" ht="16.5" customHeight="1" x14ac:dyDescent="0.35"/>
    <row r="134" ht="16.5" customHeight="1" x14ac:dyDescent="0.35"/>
    <row r="135" ht="16.5" customHeight="1" x14ac:dyDescent="0.35"/>
    <row r="136" ht="16.5" customHeight="1" x14ac:dyDescent="0.35"/>
    <row r="137" ht="16.5" customHeight="1" x14ac:dyDescent="0.35"/>
    <row r="138" ht="16.5" customHeight="1" x14ac:dyDescent="0.35"/>
    <row r="139" ht="16.5" customHeight="1" x14ac:dyDescent="0.35"/>
    <row r="140" ht="16.5" customHeight="1" x14ac:dyDescent="0.35"/>
    <row r="141" ht="16.5" customHeight="1" x14ac:dyDescent="0.35"/>
    <row r="142" ht="16.5" customHeight="1" x14ac:dyDescent="0.35"/>
    <row r="143" ht="16.5" customHeight="1" x14ac:dyDescent="0.35"/>
    <row r="144" ht="16.5" customHeight="1" x14ac:dyDescent="0.35"/>
    <row r="145" ht="16.5" customHeight="1" x14ac:dyDescent="0.35"/>
    <row r="146" ht="16.5" customHeight="1" x14ac:dyDescent="0.35"/>
    <row r="147" ht="16.5" customHeight="1" x14ac:dyDescent="0.35"/>
    <row r="148" ht="16.5" customHeight="1" x14ac:dyDescent="0.35"/>
    <row r="149" ht="16.5" customHeight="1" x14ac:dyDescent="0.35"/>
    <row r="150" ht="16.5" customHeight="1" x14ac:dyDescent="0.35"/>
    <row r="151" ht="16.5" customHeight="1" x14ac:dyDescent="0.35"/>
    <row r="152" ht="16.5" customHeight="1" x14ac:dyDescent="0.35"/>
    <row r="153" ht="16.5" customHeight="1" x14ac:dyDescent="0.35"/>
    <row r="154" ht="16.5" customHeight="1" x14ac:dyDescent="0.35"/>
    <row r="155" ht="16.5" customHeight="1" x14ac:dyDescent="0.35"/>
    <row r="156" ht="16.5" customHeight="1" x14ac:dyDescent="0.35"/>
    <row r="157" ht="16.5" customHeight="1" x14ac:dyDescent="0.35"/>
    <row r="158" ht="16.5" customHeight="1" x14ac:dyDescent="0.35"/>
    <row r="159" ht="16.5" customHeight="1" x14ac:dyDescent="0.35"/>
    <row r="160" ht="16.5" customHeight="1" x14ac:dyDescent="0.35"/>
    <row r="161" ht="16.5" customHeight="1" x14ac:dyDescent="0.35"/>
    <row r="162" ht="16.5" customHeight="1" x14ac:dyDescent="0.35"/>
    <row r="163" ht="16.5" customHeight="1" x14ac:dyDescent="0.35"/>
    <row r="164" ht="16.5" customHeight="1" x14ac:dyDescent="0.35"/>
    <row r="165" ht="16.5" customHeight="1" x14ac:dyDescent="0.35"/>
    <row r="166" ht="16.5" customHeight="1" x14ac:dyDescent="0.35"/>
    <row r="167" ht="16.5" customHeight="1" x14ac:dyDescent="0.35"/>
    <row r="168" ht="16.5" customHeight="1" x14ac:dyDescent="0.35"/>
    <row r="169" ht="16.5" customHeight="1" x14ac:dyDescent="0.35"/>
    <row r="170" ht="16.5" customHeight="1" x14ac:dyDescent="0.35"/>
    <row r="171" ht="16.5" customHeight="1" x14ac:dyDescent="0.35"/>
    <row r="172" ht="16.5" customHeight="1" x14ac:dyDescent="0.35"/>
    <row r="173" ht="16.5" customHeight="1" x14ac:dyDescent="0.35"/>
    <row r="174" ht="16.5" customHeight="1" x14ac:dyDescent="0.35"/>
    <row r="175" ht="16.5" customHeight="1" x14ac:dyDescent="0.35"/>
    <row r="176" ht="16.5" customHeight="1" x14ac:dyDescent="0.35"/>
    <row r="177" ht="16.5" customHeight="1" x14ac:dyDescent="0.35"/>
    <row r="178" ht="16.5" customHeight="1" x14ac:dyDescent="0.35"/>
    <row r="179" ht="16.5" customHeight="1" x14ac:dyDescent="0.35"/>
    <row r="180" ht="16.5" customHeight="1" x14ac:dyDescent="0.35"/>
    <row r="181" ht="16.5" customHeight="1" x14ac:dyDescent="0.35"/>
    <row r="182" ht="16.5" customHeight="1" x14ac:dyDescent="0.35"/>
    <row r="183" ht="16.5" customHeight="1" x14ac:dyDescent="0.35"/>
    <row r="184" ht="16.5" customHeight="1" x14ac:dyDescent="0.35"/>
    <row r="185" ht="16.5" customHeight="1" x14ac:dyDescent="0.35"/>
    <row r="186" ht="16.5" customHeight="1" x14ac:dyDescent="0.35"/>
    <row r="187" ht="16.5" customHeight="1" x14ac:dyDescent="0.35"/>
    <row r="188" ht="16.5" customHeight="1" x14ac:dyDescent="0.35"/>
    <row r="189" ht="16.5" customHeight="1" x14ac:dyDescent="0.35"/>
    <row r="190" ht="16.5" customHeight="1" x14ac:dyDescent="0.35"/>
    <row r="191" ht="16.5" customHeight="1" x14ac:dyDescent="0.35"/>
    <row r="192" ht="16.5" customHeight="1" x14ac:dyDescent="0.35"/>
    <row r="193" ht="16.5" customHeight="1" x14ac:dyDescent="0.35"/>
    <row r="194" ht="16.5" customHeight="1" x14ac:dyDescent="0.35"/>
    <row r="195" ht="16.5" customHeight="1" x14ac:dyDescent="0.35"/>
    <row r="196" ht="16.5" customHeight="1" x14ac:dyDescent="0.35"/>
    <row r="197" ht="16.5" customHeight="1" x14ac:dyDescent="0.35"/>
    <row r="198" ht="16.5" customHeight="1" x14ac:dyDescent="0.35"/>
    <row r="199" ht="16.5" customHeight="1" x14ac:dyDescent="0.35"/>
    <row r="200" ht="16.5" customHeight="1" x14ac:dyDescent="0.35"/>
    <row r="201" ht="16.5" customHeight="1" x14ac:dyDescent="0.35"/>
    <row r="202" ht="16.5" customHeight="1" x14ac:dyDescent="0.35"/>
    <row r="203" ht="16.5" customHeight="1" x14ac:dyDescent="0.35"/>
    <row r="204" ht="16.5" customHeight="1" x14ac:dyDescent="0.35"/>
    <row r="205" ht="16.5" customHeight="1" x14ac:dyDescent="0.35"/>
    <row r="206" ht="16.5" customHeight="1" x14ac:dyDescent="0.35"/>
    <row r="207" ht="16.5" customHeight="1" x14ac:dyDescent="0.35"/>
    <row r="208" ht="16.5" customHeight="1" x14ac:dyDescent="0.35"/>
    <row r="209" ht="16.5" customHeight="1" x14ac:dyDescent="0.35"/>
    <row r="210" ht="16.5" customHeight="1" x14ac:dyDescent="0.35"/>
    <row r="211" ht="16.5" customHeight="1" x14ac:dyDescent="0.35"/>
    <row r="212" ht="16.5" customHeight="1" x14ac:dyDescent="0.35"/>
    <row r="213" ht="16.5" customHeight="1" x14ac:dyDescent="0.35"/>
    <row r="214" ht="16.5" customHeight="1" x14ac:dyDescent="0.35"/>
    <row r="215" ht="16.5" customHeight="1" x14ac:dyDescent="0.35"/>
    <row r="216" ht="16.5" customHeight="1" x14ac:dyDescent="0.35"/>
    <row r="217" ht="16.5" customHeight="1" x14ac:dyDescent="0.35"/>
    <row r="218" ht="16.5" customHeight="1" x14ac:dyDescent="0.35"/>
    <row r="219" ht="16.5" customHeight="1" x14ac:dyDescent="0.35"/>
    <row r="220" ht="16.5" customHeight="1" x14ac:dyDescent="0.35"/>
    <row r="221" ht="16.5" customHeight="1" x14ac:dyDescent="0.35"/>
    <row r="222" ht="16.5" customHeight="1" x14ac:dyDescent="0.35"/>
    <row r="223" ht="16.5" customHeight="1" x14ac:dyDescent="0.35"/>
    <row r="224" ht="16.5" customHeight="1" x14ac:dyDescent="0.35"/>
    <row r="225" ht="16.5" customHeight="1" x14ac:dyDescent="0.35"/>
    <row r="226" ht="16.5" customHeight="1" x14ac:dyDescent="0.35"/>
    <row r="227" ht="16.5" customHeight="1" x14ac:dyDescent="0.35"/>
    <row r="228" ht="16.5" customHeight="1" x14ac:dyDescent="0.35"/>
    <row r="229" ht="16.5" customHeight="1" x14ac:dyDescent="0.35"/>
    <row r="230" ht="16.5" customHeight="1" x14ac:dyDescent="0.35"/>
    <row r="231" ht="16.5" customHeight="1" x14ac:dyDescent="0.35"/>
    <row r="232" ht="16.5" customHeight="1" x14ac:dyDescent="0.35"/>
    <row r="233" ht="16.5" customHeight="1" x14ac:dyDescent="0.35"/>
    <row r="234" ht="16.5" customHeight="1" x14ac:dyDescent="0.35"/>
    <row r="235" ht="16.5" customHeight="1" x14ac:dyDescent="0.35"/>
    <row r="236" ht="16.5" customHeight="1" x14ac:dyDescent="0.35"/>
    <row r="237" ht="16.5" customHeight="1" x14ac:dyDescent="0.35"/>
    <row r="238" ht="16.5" customHeight="1" x14ac:dyDescent="0.35"/>
    <row r="239" ht="16.5" customHeight="1" x14ac:dyDescent="0.35"/>
    <row r="240" ht="16.5" customHeight="1" x14ac:dyDescent="0.35"/>
    <row r="241" ht="16.5" customHeight="1" x14ac:dyDescent="0.35"/>
    <row r="242" ht="16.5" customHeight="1" x14ac:dyDescent="0.35"/>
    <row r="243" ht="16.5" customHeight="1" x14ac:dyDescent="0.35"/>
    <row r="244" ht="16.5" customHeight="1" x14ac:dyDescent="0.35"/>
    <row r="245" ht="16.5" customHeight="1" x14ac:dyDescent="0.35"/>
    <row r="246" ht="16.5" customHeight="1" x14ac:dyDescent="0.35"/>
    <row r="247" ht="16.5" customHeight="1" x14ac:dyDescent="0.35"/>
    <row r="248" ht="16.5" customHeight="1" x14ac:dyDescent="0.35"/>
    <row r="249" ht="16.5" customHeight="1" x14ac:dyDescent="0.35"/>
    <row r="250" ht="16.5" customHeight="1" x14ac:dyDescent="0.35"/>
    <row r="251" ht="16.5" customHeight="1" x14ac:dyDescent="0.35"/>
    <row r="252" ht="16.5" customHeight="1" x14ac:dyDescent="0.35"/>
    <row r="253" ht="16.5" customHeight="1" x14ac:dyDescent="0.35"/>
    <row r="254" ht="16.5" customHeight="1" x14ac:dyDescent="0.35"/>
    <row r="255" ht="16.5" customHeight="1" x14ac:dyDescent="0.35"/>
    <row r="256" ht="16.5" customHeight="1" x14ac:dyDescent="0.35"/>
    <row r="257" ht="16.5" customHeight="1" x14ac:dyDescent="0.35"/>
    <row r="258" ht="16.5" customHeight="1" x14ac:dyDescent="0.35"/>
    <row r="259" ht="16.5" customHeight="1" x14ac:dyDescent="0.35"/>
    <row r="260" ht="16.5" customHeight="1" x14ac:dyDescent="0.35"/>
    <row r="261" ht="16.5" customHeight="1" x14ac:dyDescent="0.35"/>
    <row r="262" ht="16.5" customHeight="1" x14ac:dyDescent="0.35"/>
    <row r="263" ht="16.5" customHeight="1" x14ac:dyDescent="0.35"/>
    <row r="264" ht="16.5" customHeight="1" x14ac:dyDescent="0.35"/>
    <row r="265" ht="16.5" customHeight="1" x14ac:dyDescent="0.35"/>
    <row r="266" ht="16.5" customHeight="1" x14ac:dyDescent="0.35"/>
  </sheetData>
  <mergeCells count="98">
    <mergeCell ref="E39:F39"/>
    <mergeCell ref="B89:F89"/>
    <mergeCell ref="B100:F100"/>
    <mergeCell ref="B99:F99"/>
    <mergeCell ref="B98:F98"/>
    <mergeCell ref="B97:F97"/>
    <mergeCell ref="B96:F96"/>
    <mergeCell ref="B95:F95"/>
    <mergeCell ref="B94:F94"/>
    <mergeCell ref="B93:F93"/>
    <mergeCell ref="B92:F92"/>
    <mergeCell ref="B91:F91"/>
    <mergeCell ref="B90:F90"/>
    <mergeCell ref="B87:F87"/>
    <mergeCell ref="B85:F85"/>
    <mergeCell ref="E82:F82"/>
    <mergeCell ref="B82:C82"/>
    <mergeCell ref="B83:C83"/>
    <mergeCell ref="B84:C84"/>
    <mergeCell ref="B86:F86"/>
    <mergeCell ref="B75:F75"/>
    <mergeCell ref="B77:F77"/>
    <mergeCell ref="B78:F78"/>
    <mergeCell ref="B79:F79"/>
    <mergeCell ref="B80:F80"/>
    <mergeCell ref="B74:F74"/>
    <mergeCell ref="B73:F73"/>
    <mergeCell ref="B72:F72"/>
    <mergeCell ref="B71:F71"/>
    <mergeCell ref="B70:F70"/>
    <mergeCell ref="B69:F69"/>
    <mergeCell ref="B68:F68"/>
    <mergeCell ref="B67:F67"/>
    <mergeCell ref="B66:F66"/>
    <mergeCell ref="B65:F65"/>
    <mergeCell ref="B48:F48"/>
    <mergeCell ref="B47:F47"/>
    <mergeCell ref="B64:F64"/>
    <mergeCell ref="B63:F63"/>
    <mergeCell ref="B61:F61"/>
    <mergeCell ref="B62:E62"/>
    <mergeCell ref="B60:F60"/>
    <mergeCell ref="B41:F41"/>
    <mergeCell ref="B42:F42"/>
    <mergeCell ref="B54:F54"/>
    <mergeCell ref="B55:E55"/>
    <mergeCell ref="B59:E59"/>
    <mergeCell ref="B58:E58"/>
    <mergeCell ref="B56:E56"/>
    <mergeCell ref="B57:E57"/>
    <mergeCell ref="B52:F52"/>
    <mergeCell ref="B46:F46"/>
    <mergeCell ref="B45:F45"/>
    <mergeCell ref="B44:F44"/>
    <mergeCell ref="B43:F43"/>
    <mergeCell ref="B51:F51"/>
    <mergeCell ref="B50:F50"/>
    <mergeCell ref="B49:F49"/>
    <mergeCell ref="B26:F26"/>
    <mergeCell ref="B32:F32"/>
    <mergeCell ref="B31:F31"/>
    <mergeCell ref="B37:F37"/>
    <mergeCell ref="B36:F36"/>
    <mergeCell ref="B38:C38"/>
    <mergeCell ref="E38:F38"/>
    <mergeCell ref="B35:F35"/>
    <mergeCell ref="B34:F34"/>
    <mergeCell ref="B33:F33"/>
    <mergeCell ref="B2:B4"/>
    <mergeCell ref="B7:C7"/>
    <mergeCell ref="B8:C8"/>
    <mergeCell ref="B6:G6"/>
    <mergeCell ref="B20:F20"/>
    <mergeCell ref="C2:G2"/>
    <mergeCell ref="C3:G3"/>
    <mergeCell ref="C4:G4"/>
    <mergeCell ref="B9:D10"/>
    <mergeCell ref="B15:C15"/>
    <mergeCell ref="B14:C14"/>
    <mergeCell ref="B11:G11"/>
    <mergeCell ref="B12:C12"/>
    <mergeCell ref="B13:E13"/>
    <mergeCell ref="B81:G81"/>
    <mergeCell ref="B88:G88"/>
    <mergeCell ref="E16:E18"/>
    <mergeCell ref="B19:G19"/>
    <mergeCell ref="B40:G40"/>
    <mergeCell ref="B53:G53"/>
    <mergeCell ref="B76:G76"/>
    <mergeCell ref="B25:F25"/>
    <mergeCell ref="B24:F24"/>
    <mergeCell ref="B23:F23"/>
    <mergeCell ref="B22:F22"/>
    <mergeCell ref="B21:F21"/>
    <mergeCell ref="B30:F30"/>
    <mergeCell ref="B29:F29"/>
    <mergeCell ref="B27:F27"/>
    <mergeCell ref="B28:F28"/>
  </mergeCells>
  <dataValidations count="3">
    <dataValidation type="list" allowBlank="1" showInputMessage="1" showErrorMessage="1" sqref="F55:F56 F58:F59" xr:uid="{00000000-0002-0000-0000-000000000000}">
      <formula1>"Yes, No"</formula1>
    </dataValidation>
    <dataValidation type="list" allowBlank="1" showInputMessage="1" showErrorMessage="1" sqref="D8" xr:uid="{00000000-0002-0000-0000-000001000000}">
      <formula1>"Yes, No, Both,"</formula1>
    </dataValidation>
    <dataValidation type="list" allowBlank="1" showInputMessage="1" showErrorMessage="1" sqref="D7" xr:uid="{00000000-0002-0000-0000-000002000000}">
      <formula1>"Single, Married Filing Separately, Married Filing Jointly, Head of Household, Qualified Widow or Widower"</formula1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Federal Income Tax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MSOfficeGeek</dc:creator>
  <cp:keywords>Federal Income Tax Calculator</cp:keywords>
  <cp:lastModifiedBy>at4cqyu</cp:lastModifiedBy>
  <dcterms:created xsi:type="dcterms:W3CDTF">2022-02-07T13:46:14Z</dcterms:created>
  <dcterms:modified xsi:type="dcterms:W3CDTF">2025-12-16T14:12:32Z</dcterms:modified>
</cp:coreProperties>
</file>